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</definedNames>
  <calcPr calcMode="manual" fullCalcOnLoad="1"/>
</workbook>
</file>

<file path=xl/sharedStrings.xml><?xml version="1.0" encoding="utf-8"?>
<sst xmlns="http://schemas.openxmlformats.org/spreadsheetml/2006/main" count="275" uniqueCount="95">
  <si>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</si>
  <si>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</si>
  <si>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</si>
  <si>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</si>
  <si>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</si>
  <si>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</si>
  <si>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</si>
  <si>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</si>
  <si>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</si>
  <si>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</si>
  <si>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</si>
  <si>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</si>
  <si>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</si>
  <si>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</si>
  <si>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</si>
  <si>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</si>
  <si>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</si>
  <si>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</si>
  <si>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</si>
  <si>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</si>
  <si>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</si>
  <si>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</si>
  <si>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</si>
  <si>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</si>
  <si>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</si>
  <si>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</si>
  <si>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</si>
  <si>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</si>
  <si>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</si>
  <si>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</si>
  <si>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</si>
  <si>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</si>
  <si>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</si>
  <si>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</si>
  <si>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</si>
  <si>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</si>
  <si>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</si>
  <si>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</si>
  <si>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</si>
  <si>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</si>
  <si>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</si>
  <si>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</si>
  <si>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</si>
  <si>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</si>
  <si>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</si>
  <si>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</si>
  <si>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</si>
  <si>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</si>
  <si>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</si>
  <si>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</si>
  <si>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</si>
  <si>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</si>
  <si>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</si>
  <si>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</si>
  <si>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Лот №1</t>
  </si>
  <si>
    <t xml:space="preserve">Жилой район Соломбальский территориальный округ </t>
  </si>
  <si>
    <t>ул. Гуляева д.120</t>
  </si>
  <si>
    <t>ул. Кедрова д.20 кор.1</t>
  </si>
  <si>
    <t>ул. Кедрова д.37 кор.1</t>
  </si>
  <si>
    <t>ул. Кедрова д.37 кор.2</t>
  </si>
  <si>
    <t>ул. Кедрова д.37 кор.3</t>
  </si>
  <si>
    <t>ул. Полярная  д.3</t>
  </si>
  <si>
    <t>ул. Полярная  д.25</t>
  </si>
  <si>
    <t>ул. Полярная  д.40</t>
  </si>
  <si>
    <t>деревянные дома неблагоустр. с газоснабжением</t>
  </si>
  <si>
    <t>пр. Никольский д.140</t>
  </si>
  <si>
    <t>ул. Адмирала Кузнецова д.12</t>
  </si>
  <si>
    <t>ул. Адмирала Кузнецова д.20</t>
  </si>
  <si>
    <t>ул. Адмирала Кузнецова д.24 кор.1</t>
  </si>
  <si>
    <t>ул. Адмирала Кузнецова д.28</t>
  </si>
  <si>
    <t>ул. Адмирала Кузнецова д.28 кор.1</t>
  </si>
  <si>
    <t>ул. Адмирала Кузнецова д.30</t>
  </si>
  <si>
    <t>ул. Гуляева д.123 кор.1</t>
  </si>
  <si>
    <t>ул. Кедрова д. 20 кор2</t>
  </si>
  <si>
    <t>ул. Кедрова д. 35 кор2</t>
  </si>
  <si>
    <t>ул. Мещерского д.24</t>
  </si>
  <si>
    <t>ул. Советская д.66</t>
  </si>
  <si>
    <t>ул. Советская д.72</t>
  </si>
  <si>
    <t>ул. Ярославская д.73</t>
  </si>
  <si>
    <t>деревянные благоустроенные жилые дома без газоснабжения</t>
  </si>
  <si>
    <t>ул. Советская д.52</t>
  </si>
  <si>
    <t>ул. Адмирада Кузнецова д.19</t>
  </si>
  <si>
    <t>ул. Полярная д.13</t>
  </si>
  <si>
    <t>деревянные  жилые дома без центрального отопления без газоснабжения</t>
  </si>
  <si>
    <t>ул. Георгия Иванова д.53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</si>
  <si>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</si>
  <si>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</si>
  <si>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</si>
  <si>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</si>
  <si>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</si>
  <si>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благоустроенные жилые дома без отопления с газоснабжением</t>
  </si>
  <si>
    <t>деревянные дома неблагоустр. Без газоснабжения</t>
  </si>
  <si>
    <t>8 раз (а) в год</t>
  </si>
  <si>
    <t>8 раз(а) в год</t>
  </si>
  <si>
    <t>8раз(а)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</si>
</sst>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5"/>
  <sheetViews>
    <sheetView tabSelected="1" view="pageBreakPreview" zoomScaleSheetLayoutView="100" zoomScalePageLayoutView="0" workbookViewId="0" topLeftCell="A1">
      <pane xSplit="6" ySplit="9" topLeftCell="BP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Y25" sqref="BY25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7" width="9.25390625" style="18" customWidth="1"/>
    <col min="18" max="22" width="9.25390625" style="18" hidden="1" customWidth="1"/>
    <col min="23" max="27" width="9.875" style="18" hidden="1" customWidth="1"/>
    <col min="28" max="28" width="9.25390625" style="18" hidden="1" customWidth="1"/>
    <col min="29" max="29" width="21.00390625" style="18" hidden="1" customWidth="1"/>
    <col min="30" max="30" width="6.75390625" style="18" hidden="1" customWidth="1"/>
    <col min="31" max="31" width="5.75390625" style="18" hidden="1" customWidth="1"/>
    <col min="32" max="32" width="8.875" style="18" hidden="1" customWidth="1"/>
    <col min="33" max="33" width="9.25390625" style="18" hidden="1" customWidth="1"/>
    <col min="34" max="36" width="8.875" style="18" hidden="1" customWidth="1"/>
    <col min="37" max="37" width="21.00390625" style="18" customWidth="1"/>
    <col min="38" max="38" width="6.75390625" style="18" hidden="1" customWidth="1"/>
    <col min="39" max="39" width="5.75390625" style="18" customWidth="1"/>
    <col min="40" max="41" width="9.875" style="18" bestFit="1" customWidth="1"/>
    <col min="42" max="45" width="9.875" style="18" hidden="1" customWidth="1"/>
    <col min="46" max="46" width="21.00390625" style="18" hidden="1" customWidth="1"/>
    <col min="47" max="47" width="6.75390625" style="18" hidden="1" customWidth="1"/>
    <col min="48" max="48" width="5.75390625" style="18" hidden="1" customWidth="1"/>
    <col min="49" max="49" width="9.875" style="18" hidden="1" customWidth="1"/>
    <col min="50" max="50" width="21.00390625" style="18" customWidth="1"/>
    <col min="51" max="51" width="6.75390625" style="18" hidden="1" customWidth="1"/>
    <col min="52" max="52" width="5.75390625" style="18" customWidth="1"/>
    <col min="53" max="64" width="8.75390625" style="18" customWidth="1"/>
    <col min="65" max="65" width="21.00390625" style="18" customWidth="1"/>
    <col min="66" max="66" width="6.75390625" style="18" hidden="1" customWidth="1"/>
    <col min="67" max="67" width="5.75390625" style="18" customWidth="1"/>
    <col min="68" max="68" width="8.625" style="18" customWidth="1"/>
    <col min="69" max="69" width="9.875" style="18" bestFit="1" customWidth="1"/>
    <col min="70" max="70" width="18.625" style="1" customWidth="1"/>
    <col min="71" max="72" width="9.125" style="1" customWidth="1"/>
    <col min="73" max="73" width="19.00390625" style="1" customWidth="1"/>
    <col min="74" max="75" width="9.125" style="1" customWidth="1"/>
    <col min="76" max="76" width="11.625" style="1" customWidth="1"/>
    <col min="77" max="77" width="13.625" style="1" customWidth="1"/>
    <col min="78" max="84" width="9.125" style="1" customWidth="1"/>
  </cols>
  <sheetData>
    <row r="1" spans="1:17" ht="16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M1"/>
      <c r="N1"/>
      <c r="O1"/>
      <c r="Q1" s="39" t="s">
        <v>44</v>
      </c>
    </row>
    <row r="2" spans="1:17" ht="16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M2"/>
      <c r="N2"/>
      <c r="O2"/>
      <c r="Q2" s="18" t="s">
        <v>45</v>
      </c>
    </row>
    <row r="3" spans="1:17" ht="16.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M3"/>
      <c r="N3"/>
      <c r="O3"/>
      <c r="Q3" s="18" t="s">
        <v>46</v>
      </c>
    </row>
    <row r="4" spans="1:15" ht="16.5" customHeight="1">
      <c r="A4" s="70" t="s">
        <v>29</v>
      </c>
      <c r="B4" s="70"/>
      <c r="C4" s="70"/>
      <c r="D4" s="70"/>
      <c r="E4" s="70"/>
      <c r="F4" s="70"/>
      <c r="G4" s="70"/>
      <c r="H4" s="70"/>
      <c r="I4" s="70"/>
      <c r="M4"/>
      <c r="N4"/>
      <c r="O4"/>
    </row>
    <row r="5" spans="1:69" ht="16.5" customHeight="1">
      <c r="A5" s="2"/>
      <c r="B5" s="2"/>
      <c r="C5" s="2"/>
      <c r="D5" s="2"/>
      <c r="E5" s="2"/>
      <c r="F5" s="2"/>
      <c r="G5" s="2"/>
      <c r="H5" s="2"/>
      <c r="I5" s="19"/>
      <c r="W5" s="19"/>
      <c r="X5" s="19"/>
      <c r="Y5" s="19"/>
      <c r="Z5" s="19"/>
      <c r="AA5" s="19"/>
      <c r="AC5" s="19"/>
      <c r="AD5" s="19"/>
      <c r="AE5" s="19"/>
      <c r="AF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2" ht="12.75">
      <c r="A6" s="3" t="s">
        <v>54</v>
      </c>
      <c r="B6" s="3" t="s">
        <v>55</v>
      </c>
    </row>
    <row r="7" spans="1:69" ht="18" customHeight="1">
      <c r="A7" s="73" t="s">
        <v>3</v>
      </c>
      <c r="B7" s="73"/>
      <c r="C7" s="73"/>
      <c r="D7" s="73"/>
      <c r="E7" s="73"/>
      <c r="F7" s="73"/>
      <c r="G7" s="71" t="s">
        <v>28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</row>
    <row r="8" spans="1:75" ht="35.25" customHeight="1">
      <c r="A8" s="73"/>
      <c r="B8" s="73"/>
      <c r="C8" s="73"/>
      <c r="D8" s="73"/>
      <c r="E8" s="73"/>
      <c r="F8" s="74"/>
      <c r="G8" s="61" t="s">
        <v>52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59" t="s">
        <v>43</v>
      </c>
      <c r="AD8" s="60"/>
      <c r="AE8" s="60"/>
      <c r="AF8" s="60"/>
      <c r="AG8" s="60"/>
      <c r="AH8" s="60"/>
      <c r="AI8" s="60"/>
      <c r="AJ8" s="60"/>
      <c r="AK8" s="59" t="s">
        <v>64</v>
      </c>
      <c r="AL8" s="60"/>
      <c r="AM8" s="60"/>
      <c r="AN8" s="60"/>
      <c r="AO8" s="60"/>
      <c r="AP8" s="60"/>
      <c r="AQ8" s="60"/>
      <c r="AR8" s="60"/>
      <c r="AS8" s="69"/>
      <c r="AT8" s="59" t="s">
        <v>53</v>
      </c>
      <c r="AU8" s="60"/>
      <c r="AV8" s="60"/>
      <c r="AW8" s="69"/>
      <c r="AX8" s="59" t="s">
        <v>90</v>
      </c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59" t="s">
        <v>79</v>
      </c>
      <c r="BN8" s="60"/>
      <c r="BO8" s="60"/>
      <c r="BP8" s="60"/>
      <c r="BQ8" s="69"/>
      <c r="BR8" s="59" t="s">
        <v>83</v>
      </c>
      <c r="BS8" s="60"/>
      <c r="BT8" s="60"/>
      <c r="BU8" s="59" t="s">
        <v>91</v>
      </c>
      <c r="BV8" s="60"/>
      <c r="BW8" s="60"/>
    </row>
    <row r="9" spans="1:75" s="5" customFormat="1" ht="45">
      <c r="A9" s="73"/>
      <c r="B9" s="73"/>
      <c r="C9" s="73"/>
      <c r="D9" s="73"/>
      <c r="E9" s="73"/>
      <c r="F9" s="73"/>
      <c r="G9" s="37" t="s">
        <v>4</v>
      </c>
      <c r="H9" s="38" t="s">
        <v>5</v>
      </c>
      <c r="I9" s="36" t="s">
        <v>6</v>
      </c>
      <c r="J9" s="36" t="s">
        <v>56</v>
      </c>
      <c r="K9" s="36" t="s">
        <v>57</v>
      </c>
      <c r="L9" s="36" t="s">
        <v>58</v>
      </c>
      <c r="M9" s="36" t="s">
        <v>59</v>
      </c>
      <c r="N9" s="36" t="s">
        <v>60</v>
      </c>
      <c r="O9" s="36" t="s">
        <v>61</v>
      </c>
      <c r="P9" s="36" t="s">
        <v>62</v>
      </c>
      <c r="Q9" s="36" t="s">
        <v>63</v>
      </c>
      <c r="R9" s="49"/>
      <c r="S9" s="49"/>
      <c r="T9" s="49"/>
      <c r="U9" s="49"/>
      <c r="V9" s="49"/>
      <c r="W9" s="53"/>
      <c r="X9" s="53"/>
      <c r="Y9" s="53"/>
      <c r="Z9" s="53"/>
      <c r="AA9" s="53"/>
      <c r="AB9" s="49"/>
      <c r="AC9" s="35" t="s">
        <v>4</v>
      </c>
      <c r="AD9" s="36" t="s">
        <v>5</v>
      </c>
      <c r="AE9" s="36" t="s">
        <v>6</v>
      </c>
      <c r="AF9" s="50"/>
      <c r="AG9" s="50"/>
      <c r="AH9" s="50"/>
      <c r="AI9" s="50"/>
      <c r="AJ9" s="50"/>
      <c r="AK9" s="35" t="s">
        <v>4</v>
      </c>
      <c r="AL9" s="36" t="s">
        <v>5</v>
      </c>
      <c r="AM9" s="36" t="s">
        <v>6</v>
      </c>
      <c r="AN9" s="36" t="s">
        <v>65</v>
      </c>
      <c r="AO9" s="36" t="s">
        <v>66</v>
      </c>
      <c r="AP9" s="51"/>
      <c r="AQ9" s="51"/>
      <c r="AR9" s="52"/>
      <c r="AS9" s="52"/>
      <c r="AT9" s="35" t="s">
        <v>4</v>
      </c>
      <c r="AU9" s="36" t="s">
        <v>5</v>
      </c>
      <c r="AV9" s="36" t="s">
        <v>6</v>
      </c>
      <c r="AW9" s="54"/>
      <c r="AX9" s="35" t="s">
        <v>4</v>
      </c>
      <c r="AY9" s="36" t="s">
        <v>5</v>
      </c>
      <c r="AZ9" s="36" t="s">
        <v>6</v>
      </c>
      <c r="BA9" s="36" t="s">
        <v>67</v>
      </c>
      <c r="BB9" s="36" t="s">
        <v>68</v>
      </c>
      <c r="BC9" s="36" t="s">
        <v>69</v>
      </c>
      <c r="BD9" s="36" t="s">
        <v>70</v>
      </c>
      <c r="BE9" s="36" t="s">
        <v>71</v>
      </c>
      <c r="BF9" s="36" t="s">
        <v>72</v>
      </c>
      <c r="BG9" s="36" t="s">
        <v>73</v>
      </c>
      <c r="BH9" s="36" t="s">
        <v>74</v>
      </c>
      <c r="BI9" s="36" t="s">
        <v>75</v>
      </c>
      <c r="BJ9" s="36" t="s">
        <v>76</v>
      </c>
      <c r="BK9" s="36" t="s">
        <v>77</v>
      </c>
      <c r="BL9" s="36" t="s">
        <v>78</v>
      </c>
      <c r="BM9" s="37" t="s">
        <v>4</v>
      </c>
      <c r="BN9" s="38" t="s">
        <v>5</v>
      </c>
      <c r="BO9" s="36" t="s">
        <v>6</v>
      </c>
      <c r="BP9" s="36" t="s">
        <v>80</v>
      </c>
      <c r="BQ9" s="36" t="s">
        <v>81</v>
      </c>
      <c r="BR9" s="35" t="s">
        <v>4</v>
      </c>
      <c r="BS9" s="36" t="s">
        <v>6</v>
      </c>
      <c r="BT9" s="36" t="s">
        <v>82</v>
      </c>
      <c r="BU9" s="35" t="s">
        <v>4</v>
      </c>
      <c r="BV9" s="36" t="s">
        <v>6</v>
      </c>
      <c r="BW9" s="36" t="s">
        <v>84</v>
      </c>
    </row>
    <row r="10" spans="1:88" ht="12.75">
      <c r="A10" s="57" t="s">
        <v>7</v>
      </c>
      <c r="B10" s="57"/>
      <c r="C10" s="57"/>
      <c r="D10" s="57"/>
      <c r="E10" s="57"/>
      <c r="F10" s="57"/>
      <c r="G10" s="7"/>
      <c r="H10" s="8">
        <f aca="true" t="shared" si="0" ref="H10:Q10">SUM(H11:H14)</f>
        <v>0</v>
      </c>
      <c r="I10" s="40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>SUM(R11:R14)</f>
        <v>0</v>
      </c>
      <c r="S10" s="21">
        <f>SUM(S11:S14)</f>
        <v>0</v>
      </c>
      <c r="T10" s="21">
        <f>SUM(T11:T14)</f>
        <v>0</v>
      </c>
      <c r="U10" s="21">
        <f>SUM(U11:U14)</f>
        <v>0</v>
      </c>
      <c r="V10" s="21">
        <f>SUM(V11:V14)</f>
        <v>0</v>
      </c>
      <c r="W10" s="21">
        <f aca="true" t="shared" si="1" ref="W10:AB10">SUM(W11:W14)</f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0</v>
      </c>
      <c r="AC10" s="22"/>
      <c r="AD10" s="20">
        <f aca="true" t="shared" si="2" ref="AD10:AJ10">SUM(AD11:AD14)</f>
        <v>0</v>
      </c>
      <c r="AE10" s="45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7"/>
      <c r="AL10" s="20">
        <f aca="true" t="shared" si="3" ref="AL10:AS10">SUM(AL11:AL14)</f>
        <v>0</v>
      </c>
      <c r="AM10" s="40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1">
        <f t="shared" si="3"/>
        <v>0</v>
      </c>
      <c r="AT10" s="22"/>
      <c r="AU10" s="20">
        <f>SUM(AU11:AU14)</f>
        <v>0</v>
      </c>
      <c r="AV10" s="40">
        <f>SUM(AV11:AV14)</f>
        <v>0</v>
      </c>
      <c r="AW10" s="21">
        <f>SUM(AW11:AW14)</f>
        <v>0</v>
      </c>
      <c r="AX10" s="7"/>
      <c r="AY10" s="20">
        <f>SUM(AY11:AY14)</f>
        <v>0</v>
      </c>
      <c r="AZ10" s="45">
        <f>SUM(AZ11:AZ14)</f>
        <v>0</v>
      </c>
      <c r="BA10" s="21">
        <f aca="true" t="shared" si="4" ref="BA10:BL10">SUM(BA11:BA14)</f>
        <v>0</v>
      </c>
      <c r="BB10" s="21">
        <f t="shared" si="4"/>
        <v>0</v>
      </c>
      <c r="BC10" s="21">
        <f t="shared" si="4"/>
        <v>0</v>
      </c>
      <c r="BD10" s="21">
        <f t="shared" si="4"/>
        <v>0</v>
      </c>
      <c r="BE10" s="21">
        <f t="shared" si="4"/>
        <v>0</v>
      </c>
      <c r="BF10" s="21">
        <f t="shared" si="4"/>
        <v>0</v>
      </c>
      <c r="BG10" s="21">
        <f t="shared" si="4"/>
        <v>0</v>
      </c>
      <c r="BH10" s="21">
        <f t="shared" si="4"/>
        <v>0</v>
      </c>
      <c r="BI10" s="21">
        <f t="shared" si="4"/>
        <v>0</v>
      </c>
      <c r="BJ10" s="21">
        <f t="shared" si="4"/>
        <v>0</v>
      </c>
      <c r="BK10" s="21">
        <f t="shared" si="4"/>
        <v>0</v>
      </c>
      <c r="BL10" s="21">
        <f t="shared" si="4"/>
        <v>0</v>
      </c>
      <c r="BM10" s="7"/>
      <c r="BN10" s="8">
        <f>SUM(BN11:BN14)</f>
        <v>0</v>
      </c>
      <c r="BO10" s="40">
        <f>SUM(BO11:BO14)</f>
        <v>0</v>
      </c>
      <c r="BP10" s="21">
        <f>SUM(BP11:BP14)</f>
        <v>0</v>
      </c>
      <c r="BQ10" s="21">
        <f>SUM(BQ11:BQ14)</f>
        <v>0</v>
      </c>
      <c r="BR10" s="7"/>
      <c r="BS10" s="45">
        <f>SUM(BS11:BS14)</f>
        <v>0</v>
      </c>
      <c r="BT10" s="21">
        <f>SUM(BT11:BT14)</f>
        <v>0</v>
      </c>
      <c r="BU10" s="7"/>
      <c r="BV10" s="40">
        <f>SUM(BV11:BV14)</f>
        <v>0</v>
      </c>
      <c r="BW10" s="21">
        <f>SUM(BW11:BW14)</f>
        <v>0</v>
      </c>
      <c r="CG10" s="1"/>
      <c r="CH10" s="1"/>
      <c r="CI10" s="1"/>
      <c r="CJ10" s="1"/>
    </row>
    <row r="11" spans="1:88" ht="12.75">
      <c r="A11" s="58" t="s">
        <v>8</v>
      </c>
      <c r="B11" s="58"/>
      <c r="C11" s="58"/>
      <c r="D11" s="58"/>
      <c r="E11" s="58"/>
      <c r="F11" s="58"/>
      <c r="G11" s="9" t="s">
        <v>9</v>
      </c>
      <c r="H11" s="10">
        <v>0</v>
      </c>
      <c r="I11" s="12">
        <v>0</v>
      </c>
      <c r="J11" s="24">
        <f aca="true" t="shared" si="5" ref="J11:AB11">$H$40*$H$11/100*12*J39</f>
        <v>0</v>
      </c>
      <c r="K11" s="24">
        <f aca="true" t="shared" si="6" ref="K11:P11">$H$40*$H$11/100*12*K39</f>
        <v>0</v>
      </c>
      <c r="L11" s="24">
        <f t="shared" si="6"/>
        <v>0</v>
      </c>
      <c r="M11" s="24">
        <f t="shared" si="6"/>
        <v>0</v>
      </c>
      <c r="N11" s="24">
        <f t="shared" si="6"/>
        <v>0</v>
      </c>
      <c r="O11" s="24">
        <f t="shared" si="6"/>
        <v>0</v>
      </c>
      <c r="P11" s="24">
        <f t="shared" si="6"/>
        <v>0</v>
      </c>
      <c r="Q11" s="24">
        <f t="shared" si="5"/>
        <v>0</v>
      </c>
      <c r="R11" s="24">
        <f t="shared" si="5"/>
        <v>0</v>
      </c>
      <c r="S11" s="24">
        <f t="shared" si="5"/>
        <v>0</v>
      </c>
      <c r="T11" s="24">
        <f t="shared" si="5"/>
        <v>0</v>
      </c>
      <c r="U11" s="24">
        <f t="shared" si="5"/>
        <v>0</v>
      </c>
      <c r="V11" s="24">
        <f t="shared" si="5"/>
        <v>0</v>
      </c>
      <c r="W11" s="24">
        <f t="shared" si="5"/>
        <v>0</v>
      </c>
      <c r="X11" s="24">
        <f t="shared" si="5"/>
        <v>0</v>
      </c>
      <c r="Y11" s="24">
        <f t="shared" si="5"/>
        <v>0</v>
      </c>
      <c r="Z11" s="24">
        <f t="shared" si="5"/>
        <v>0</v>
      </c>
      <c r="AA11" s="24">
        <f t="shared" si="5"/>
        <v>0</v>
      </c>
      <c r="AB11" s="24">
        <f t="shared" si="5"/>
        <v>0</v>
      </c>
      <c r="AC11" s="25" t="s">
        <v>9</v>
      </c>
      <c r="AD11" s="23">
        <v>0</v>
      </c>
      <c r="AE11" s="46">
        <v>0</v>
      </c>
      <c r="AF11" s="24">
        <f>$H$40*$H$11/100*12*AF39</f>
        <v>0</v>
      </c>
      <c r="AG11" s="24">
        <f>$H$40*$H$11/100*12*AG39</f>
        <v>0</v>
      </c>
      <c r="AH11" s="24">
        <f>$H$40*$H$11/100*12*AH39</f>
        <v>0</v>
      </c>
      <c r="AI11" s="24">
        <f>$H$40*$H$11/100*12*AI39</f>
        <v>0</v>
      </c>
      <c r="AJ11" s="24">
        <f>$H$40*$H$11/100*12*AJ39</f>
        <v>0</v>
      </c>
      <c r="AK11" s="9" t="s">
        <v>9</v>
      </c>
      <c r="AL11" s="23">
        <v>0</v>
      </c>
      <c r="AM11" s="12">
        <v>0</v>
      </c>
      <c r="AN11" s="24">
        <f aca="true" t="shared" si="7" ref="AN11:AS11">$H$40*$H$11/100*12*AN39</f>
        <v>0</v>
      </c>
      <c r="AO11" s="24">
        <f t="shared" si="7"/>
        <v>0</v>
      </c>
      <c r="AP11" s="24">
        <f t="shared" si="7"/>
        <v>0</v>
      </c>
      <c r="AQ11" s="24">
        <f t="shared" si="7"/>
        <v>0</v>
      </c>
      <c r="AR11" s="24">
        <f t="shared" si="7"/>
        <v>0</v>
      </c>
      <c r="AS11" s="24">
        <f t="shared" si="7"/>
        <v>0</v>
      </c>
      <c r="AT11" s="25" t="s">
        <v>9</v>
      </c>
      <c r="AU11" s="23">
        <v>0</v>
      </c>
      <c r="AV11" s="12">
        <v>0</v>
      </c>
      <c r="AW11" s="24">
        <f>$H$40*$H$11/100*12*AW39</f>
        <v>0</v>
      </c>
      <c r="AX11" s="9" t="s">
        <v>9</v>
      </c>
      <c r="AY11" s="23">
        <v>0</v>
      </c>
      <c r="AZ11" s="46">
        <v>0</v>
      </c>
      <c r="BA11" s="24">
        <f aca="true" t="shared" si="8" ref="BA11:BL11">$H$40*$H$11/100*12*BA39</f>
        <v>0</v>
      </c>
      <c r="BB11" s="24">
        <f t="shared" si="8"/>
        <v>0</v>
      </c>
      <c r="BC11" s="24">
        <f t="shared" si="8"/>
        <v>0</v>
      </c>
      <c r="BD11" s="24">
        <f t="shared" si="8"/>
        <v>0</v>
      </c>
      <c r="BE11" s="24">
        <f t="shared" si="8"/>
        <v>0</v>
      </c>
      <c r="BF11" s="24">
        <f t="shared" si="8"/>
        <v>0</v>
      </c>
      <c r="BG11" s="24">
        <f t="shared" si="8"/>
        <v>0</v>
      </c>
      <c r="BH11" s="24">
        <f t="shared" si="8"/>
        <v>0</v>
      </c>
      <c r="BI11" s="24">
        <f t="shared" si="8"/>
        <v>0</v>
      </c>
      <c r="BJ11" s="24">
        <f t="shared" si="8"/>
        <v>0</v>
      </c>
      <c r="BK11" s="24">
        <f t="shared" si="8"/>
        <v>0</v>
      </c>
      <c r="BL11" s="24">
        <f t="shared" si="8"/>
        <v>0</v>
      </c>
      <c r="BM11" s="9" t="s">
        <v>9</v>
      </c>
      <c r="BN11" s="10">
        <v>0</v>
      </c>
      <c r="BO11" s="12">
        <v>0</v>
      </c>
      <c r="BP11" s="24">
        <f>$H$40*$H$11/100*12*BP39</f>
        <v>0</v>
      </c>
      <c r="BQ11" s="24">
        <f>$H$40*$H$11/100*12*BQ39</f>
        <v>0</v>
      </c>
      <c r="BR11" s="9" t="s">
        <v>9</v>
      </c>
      <c r="BS11" s="46">
        <v>0</v>
      </c>
      <c r="BT11" s="24">
        <f>$H$40*$H$11/100*12*BT39</f>
        <v>0</v>
      </c>
      <c r="BU11" s="9" t="s">
        <v>9</v>
      </c>
      <c r="BV11" s="12">
        <v>0</v>
      </c>
      <c r="BW11" s="24">
        <f>$H$40*$H$11/100*12*BW39</f>
        <v>0</v>
      </c>
      <c r="CG11" s="1"/>
      <c r="CH11" s="1"/>
      <c r="CI11" s="1"/>
      <c r="CJ11" s="1"/>
    </row>
    <row r="12" spans="1:88" ht="12.75">
      <c r="A12" s="58" t="s">
        <v>10</v>
      </c>
      <c r="B12" s="58"/>
      <c r="C12" s="58"/>
      <c r="D12" s="58"/>
      <c r="E12" s="58"/>
      <c r="F12" s="58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5" t="s">
        <v>9</v>
      </c>
      <c r="AD12" s="23">
        <v>0</v>
      </c>
      <c r="AE12" s="46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9" t="s">
        <v>9</v>
      </c>
      <c r="AL12" s="23">
        <v>0</v>
      </c>
      <c r="AM12" s="12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5" t="s">
        <v>9</v>
      </c>
      <c r="AU12" s="23">
        <v>0</v>
      </c>
      <c r="AV12" s="12">
        <v>0</v>
      </c>
      <c r="AW12" s="24">
        <v>0</v>
      </c>
      <c r="AX12" s="9" t="s">
        <v>9</v>
      </c>
      <c r="AY12" s="23">
        <v>0</v>
      </c>
      <c r="AZ12" s="46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9" t="s">
        <v>9</v>
      </c>
      <c r="BN12" s="10">
        <v>0</v>
      </c>
      <c r="BO12" s="12">
        <v>0</v>
      </c>
      <c r="BP12" s="24">
        <v>0</v>
      </c>
      <c r="BQ12" s="24">
        <v>0</v>
      </c>
      <c r="BR12" s="9" t="s">
        <v>9</v>
      </c>
      <c r="BS12" s="46">
        <v>0</v>
      </c>
      <c r="BT12" s="24">
        <v>0</v>
      </c>
      <c r="BU12" s="9" t="s">
        <v>9</v>
      </c>
      <c r="BV12" s="12">
        <v>0</v>
      </c>
      <c r="BW12" s="24">
        <v>0</v>
      </c>
      <c r="CG12" s="1"/>
      <c r="CH12" s="1"/>
      <c r="CI12" s="1"/>
      <c r="CJ12" s="1"/>
    </row>
    <row r="13" spans="1:88" ht="12.75">
      <c r="A13" s="58" t="s">
        <v>11</v>
      </c>
      <c r="B13" s="58"/>
      <c r="C13" s="58"/>
      <c r="D13" s="58"/>
      <c r="E13" s="58"/>
      <c r="F13" s="58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5" t="s">
        <v>9</v>
      </c>
      <c r="AD13" s="23">
        <v>0</v>
      </c>
      <c r="AE13" s="46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9" t="s">
        <v>9</v>
      </c>
      <c r="AL13" s="23">
        <v>0</v>
      </c>
      <c r="AM13" s="12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5" t="s">
        <v>9</v>
      </c>
      <c r="AU13" s="23">
        <v>0</v>
      </c>
      <c r="AV13" s="12">
        <v>0</v>
      </c>
      <c r="AW13" s="24">
        <v>0</v>
      </c>
      <c r="AX13" s="9" t="s">
        <v>9</v>
      </c>
      <c r="AY13" s="23">
        <v>0</v>
      </c>
      <c r="AZ13" s="46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9" t="s">
        <v>9</v>
      </c>
      <c r="BN13" s="10">
        <v>0</v>
      </c>
      <c r="BO13" s="12">
        <v>0</v>
      </c>
      <c r="BP13" s="24">
        <v>0</v>
      </c>
      <c r="BQ13" s="24">
        <v>0</v>
      </c>
      <c r="BR13" s="9" t="s">
        <v>9</v>
      </c>
      <c r="BS13" s="46">
        <v>0</v>
      </c>
      <c r="BT13" s="24">
        <v>0</v>
      </c>
      <c r="BU13" s="9" t="s">
        <v>9</v>
      </c>
      <c r="BV13" s="12">
        <v>0</v>
      </c>
      <c r="BW13" s="24">
        <v>0</v>
      </c>
      <c r="CG13" s="1"/>
      <c r="CH13" s="1"/>
      <c r="CI13" s="1"/>
      <c r="CJ13" s="1"/>
    </row>
    <row r="14" spans="1:88" ht="12.75">
      <c r="A14" s="58" t="s">
        <v>12</v>
      </c>
      <c r="B14" s="58"/>
      <c r="C14" s="58"/>
      <c r="D14" s="58"/>
      <c r="E14" s="58"/>
      <c r="F14" s="58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5" t="s">
        <v>13</v>
      </c>
      <c r="AD14" s="23">
        <v>0</v>
      </c>
      <c r="AE14" s="46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9" t="s">
        <v>13</v>
      </c>
      <c r="AL14" s="23">
        <v>0</v>
      </c>
      <c r="AM14" s="12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5" t="s">
        <v>13</v>
      </c>
      <c r="AU14" s="23">
        <v>0</v>
      </c>
      <c r="AV14" s="12">
        <v>0</v>
      </c>
      <c r="AW14" s="24">
        <v>0</v>
      </c>
      <c r="AX14" s="9" t="s">
        <v>13</v>
      </c>
      <c r="AY14" s="23">
        <v>0</v>
      </c>
      <c r="AZ14" s="46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9" t="s">
        <v>13</v>
      </c>
      <c r="BN14" s="10">
        <v>0</v>
      </c>
      <c r="BO14" s="12">
        <v>0</v>
      </c>
      <c r="BP14" s="24">
        <v>0</v>
      </c>
      <c r="BQ14" s="24">
        <v>0</v>
      </c>
      <c r="BR14" s="9" t="s">
        <v>13</v>
      </c>
      <c r="BS14" s="46">
        <v>0</v>
      </c>
      <c r="BT14" s="24">
        <v>0</v>
      </c>
      <c r="BU14" s="9" t="s">
        <v>13</v>
      </c>
      <c r="BV14" s="12">
        <v>0</v>
      </c>
      <c r="BW14" s="24">
        <v>0</v>
      </c>
      <c r="CG14" s="1"/>
      <c r="CH14" s="1"/>
      <c r="CI14" s="1"/>
      <c r="CJ14" s="1"/>
    </row>
    <row r="15" spans="1:88" ht="23.25" customHeight="1">
      <c r="A15" s="68" t="s">
        <v>14</v>
      </c>
      <c r="B15" s="68"/>
      <c r="C15" s="68"/>
      <c r="D15" s="68"/>
      <c r="E15" s="68"/>
      <c r="F15" s="68"/>
      <c r="G15" s="11"/>
      <c r="H15" s="8">
        <f>SUM(H16:H21)</f>
        <v>51.41294050776808</v>
      </c>
      <c r="I15" s="40">
        <f aca="true" t="shared" si="9" ref="I15:AB15">SUM(I16:I23)</f>
        <v>5.050000000000001</v>
      </c>
      <c r="J15" s="21">
        <f t="shared" si="9"/>
        <v>31978.620000000006</v>
      </c>
      <c r="K15" s="21">
        <f t="shared" si="9"/>
        <v>36226.68000000001</v>
      </c>
      <c r="L15" s="21">
        <f t="shared" si="9"/>
        <v>42359.40000000001</v>
      </c>
      <c r="M15" s="21">
        <f t="shared" si="9"/>
        <v>50631.3</v>
      </c>
      <c r="N15" s="21">
        <f t="shared" si="9"/>
        <v>30766.620000000003</v>
      </c>
      <c r="O15" s="21">
        <f t="shared" si="9"/>
        <v>43238.100000000006</v>
      </c>
      <c r="P15" s="21">
        <f t="shared" si="9"/>
        <v>44686.44</v>
      </c>
      <c r="Q15" s="21">
        <f t="shared" si="9"/>
        <v>25203.54</v>
      </c>
      <c r="R15" s="21">
        <f t="shared" si="9"/>
        <v>0</v>
      </c>
      <c r="S15" s="21">
        <f t="shared" si="9"/>
        <v>0</v>
      </c>
      <c r="T15" s="21">
        <f t="shared" si="9"/>
        <v>0</v>
      </c>
      <c r="U15" s="21">
        <f t="shared" si="9"/>
        <v>0</v>
      </c>
      <c r="V15" s="21">
        <f t="shared" si="9"/>
        <v>0</v>
      </c>
      <c r="W15" s="20">
        <f t="shared" si="9"/>
        <v>0</v>
      </c>
      <c r="X15" s="20">
        <f t="shared" si="9"/>
        <v>0</v>
      </c>
      <c r="Y15" s="20">
        <f t="shared" si="9"/>
        <v>0</v>
      </c>
      <c r="Z15" s="20">
        <f t="shared" si="9"/>
        <v>0</v>
      </c>
      <c r="AA15" s="20">
        <f t="shared" si="9"/>
        <v>0</v>
      </c>
      <c r="AB15" s="21">
        <f t="shared" si="9"/>
        <v>0</v>
      </c>
      <c r="AC15" s="26"/>
      <c r="AD15" s="20">
        <f>SUM(AD16:AD21)</f>
        <v>51.41294050776808</v>
      </c>
      <c r="AE15" s="45">
        <f aca="true" t="shared" si="10" ref="AE15:AJ15">SUM(AE16:AE23)</f>
        <v>5.050000000000001</v>
      </c>
      <c r="AF15" s="21">
        <f t="shared" si="10"/>
        <v>0</v>
      </c>
      <c r="AG15" s="20">
        <f t="shared" si="10"/>
        <v>0</v>
      </c>
      <c r="AH15" s="21">
        <f t="shared" si="10"/>
        <v>0</v>
      </c>
      <c r="AI15" s="21">
        <f t="shared" si="10"/>
        <v>0</v>
      </c>
      <c r="AJ15" s="21">
        <f t="shared" si="10"/>
        <v>0</v>
      </c>
      <c r="AK15" s="11"/>
      <c r="AL15" s="20">
        <f>SUM(AL16:AL21)</f>
        <v>51.41294050776808</v>
      </c>
      <c r="AM15" s="40">
        <f aca="true" t="shared" si="11" ref="AM15:AS15">SUM(AM16:AM23)</f>
        <v>8.770000000000001</v>
      </c>
      <c r="AN15" s="20">
        <f t="shared" si="11"/>
        <v>26909.868</v>
      </c>
      <c r="AO15" s="20">
        <f t="shared" si="11"/>
        <v>73541.712</v>
      </c>
      <c r="AP15" s="20" t="e">
        <f t="shared" si="11"/>
        <v>#REF!</v>
      </c>
      <c r="AQ15" s="20" t="e">
        <f t="shared" si="11"/>
        <v>#REF!</v>
      </c>
      <c r="AR15" s="20" t="e">
        <f t="shared" si="11"/>
        <v>#REF!</v>
      </c>
      <c r="AS15" s="20" t="e">
        <f t="shared" si="11"/>
        <v>#REF!</v>
      </c>
      <c r="AT15" s="26"/>
      <c r="AU15" s="20">
        <f>SUM(AU16:AU21)</f>
        <v>51.41294050776808</v>
      </c>
      <c r="AV15" s="40">
        <f>SUM(AV16:AV23)</f>
        <v>5.050000000000001</v>
      </c>
      <c r="AW15" s="20">
        <f>SUM(AW16:AW23)</f>
        <v>0</v>
      </c>
      <c r="AX15" s="11"/>
      <c r="AY15" s="20">
        <f>SUM(AY16:AY21)</f>
        <v>51.41294050776808</v>
      </c>
      <c r="AZ15" s="45">
        <f>SUM(AZ16:AZ23)</f>
        <v>5.050000000000001</v>
      </c>
      <c r="BA15" s="20">
        <f aca="true" t="shared" si="12" ref="BA15:BL15">SUM(BA16:BA23)</f>
        <v>32027.100000000002</v>
      </c>
      <c r="BB15" s="20">
        <f t="shared" si="12"/>
        <v>43741.08</v>
      </c>
      <c r="BC15" s="20">
        <f t="shared" si="12"/>
        <v>24997.5</v>
      </c>
      <c r="BD15" s="20">
        <f t="shared" si="12"/>
        <v>43613.82000000001</v>
      </c>
      <c r="BE15" s="20">
        <f t="shared" si="12"/>
        <v>24730.86</v>
      </c>
      <c r="BF15" s="20">
        <f t="shared" si="12"/>
        <v>35287.38</v>
      </c>
      <c r="BG15" s="20">
        <f t="shared" si="12"/>
        <v>44444.04000000001</v>
      </c>
      <c r="BH15" s="20">
        <f t="shared" si="12"/>
        <v>42971.46000000001</v>
      </c>
      <c r="BI15" s="20">
        <f t="shared" si="12"/>
        <v>24621.780000000002</v>
      </c>
      <c r="BJ15" s="20">
        <f t="shared" si="12"/>
        <v>35020.740000000005</v>
      </c>
      <c r="BK15" s="20">
        <f t="shared" si="12"/>
        <v>44528.880000000005</v>
      </c>
      <c r="BL15" s="20">
        <f t="shared" si="12"/>
        <v>35160.12</v>
      </c>
      <c r="BM15" s="11"/>
      <c r="BN15" s="8">
        <f>SUM(BN16:BN21)</f>
        <v>51.41294050776808</v>
      </c>
      <c r="BO15" s="40">
        <f>SUM(BO16:BO23)</f>
        <v>5.050000000000001</v>
      </c>
      <c r="BP15" s="21">
        <f>SUM(BP16:BP23)</f>
        <v>39499.08</v>
      </c>
      <c r="BQ15" s="21">
        <f>SUM(BQ16:BQ23)</f>
        <v>49231.44</v>
      </c>
      <c r="BR15" s="11"/>
      <c r="BS15" s="45">
        <f>SUM(BS16:BS23)</f>
        <v>5.050000000000001</v>
      </c>
      <c r="BT15" s="20">
        <f>SUM(BT16:BT23)</f>
        <v>30881.760000000002</v>
      </c>
      <c r="BU15" s="11"/>
      <c r="BV15" s="40">
        <f>SUM(BV16:BV23)</f>
        <v>8.770000000000001</v>
      </c>
      <c r="BW15" s="20">
        <f>SUM(BW16:BW23)</f>
        <v>22363.5</v>
      </c>
      <c r="CG15" s="1"/>
      <c r="CH15" s="1"/>
      <c r="CI15" s="1"/>
      <c r="CJ15" s="1"/>
    </row>
    <row r="16" spans="1:88" ht="12.75">
      <c r="A16" s="58" t="s">
        <v>15</v>
      </c>
      <c r="B16" s="58"/>
      <c r="C16" s="58"/>
      <c r="D16" s="58"/>
      <c r="E16" s="58"/>
      <c r="F16" s="58"/>
      <c r="G16" s="9" t="s">
        <v>85</v>
      </c>
      <c r="H16" s="12">
        <v>0.7598226127320953</v>
      </c>
      <c r="I16" s="12">
        <v>0.19</v>
      </c>
      <c r="J16" s="24">
        <f>$I$16*J39*$B$45</f>
        <v>1203.156</v>
      </c>
      <c r="K16" s="24">
        <f>$I$16*K39*$B$45</f>
        <v>1362.984</v>
      </c>
      <c r="L16" s="24">
        <f>$I$16*L39*$B$45</f>
        <v>1593.72</v>
      </c>
      <c r="M16" s="24">
        <f>$I$16*M39*$B$45</f>
        <v>1904.94</v>
      </c>
      <c r="N16" s="24">
        <f>$I$16*N39*$B$45</f>
        <v>1157.556</v>
      </c>
      <c r="O16" s="24">
        <f aca="true" t="shared" si="13" ref="O16:AB16">$I$16*O39*$B$45</f>
        <v>1626.78</v>
      </c>
      <c r="P16" s="24">
        <f t="shared" si="13"/>
        <v>1681.272</v>
      </c>
      <c r="Q16" s="24">
        <f t="shared" si="13"/>
        <v>948.252</v>
      </c>
      <c r="R16" s="24">
        <f t="shared" si="13"/>
        <v>0</v>
      </c>
      <c r="S16" s="24">
        <f t="shared" si="13"/>
        <v>0</v>
      </c>
      <c r="T16" s="24">
        <f t="shared" si="13"/>
        <v>0</v>
      </c>
      <c r="U16" s="24">
        <f t="shared" si="13"/>
        <v>0</v>
      </c>
      <c r="V16" s="24">
        <f t="shared" si="13"/>
        <v>0</v>
      </c>
      <c r="W16" s="24">
        <f t="shared" si="13"/>
        <v>0</v>
      </c>
      <c r="X16" s="24">
        <f t="shared" si="13"/>
        <v>0</v>
      </c>
      <c r="Y16" s="24">
        <f t="shared" si="13"/>
        <v>0</v>
      </c>
      <c r="Z16" s="24">
        <f t="shared" si="13"/>
        <v>0</v>
      </c>
      <c r="AA16" s="24">
        <f t="shared" si="13"/>
        <v>0</v>
      </c>
      <c r="AB16" s="24">
        <f t="shared" si="13"/>
        <v>0</v>
      </c>
      <c r="AC16" s="25" t="s">
        <v>9</v>
      </c>
      <c r="AD16" s="23">
        <v>0.7598226127320953</v>
      </c>
      <c r="AE16" s="46">
        <v>0.19</v>
      </c>
      <c r="AF16" s="24">
        <f>$AE$16*AF39*$B$45</f>
        <v>0</v>
      </c>
      <c r="AG16" s="24">
        <f>$AE$16*AG39*$B$45</f>
        <v>0</v>
      </c>
      <c r="AH16" s="24">
        <f>$AE$16*AH39*$B$45</f>
        <v>0</v>
      </c>
      <c r="AI16" s="24">
        <f>$AE$16*AI39*$B$45</f>
        <v>0</v>
      </c>
      <c r="AJ16" s="24">
        <f>$AE$16*AJ39*$B$45</f>
        <v>0</v>
      </c>
      <c r="AK16" s="9" t="s">
        <v>85</v>
      </c>
      <c r="AL16" s="23">
        <v>0.7598226127320953</v>
      </c>
      <c r="AM16" s="12">
        <v>0.21</v>
      </c>
      <c r="AN16" s="24">
        <f>$AM$16*$B$45*AN39</f>
        <v>644.364</v>
      </c>
      <c r="AO16" s="24">
        <f>$AM$16*$B$45*AO39</f>
        <v>1760.9759999999999</v>
      </c>
      <c r="AP16" s="24" t="e">
        <f>#REF!*AP39*$B$45</f>
        <v>#REF!</v>
      </c>
      <c r="AQ16" s="24" t="e">
        <f>#REF!*AQ39*$B$45</f>
        <v>#REF!</v>
      </c>
      <c r="AR16" s="24" t="e">
        <f>#REF!*AR39*$B$45</f>
        <v>#REF!</v>
      </c>
      <c r="AS16" s="24" t="e">
        <f>#REF!*AS39*$B$45</f>
        <v>#REF!</v>
      </c>
      <c r="AT16" s="25" t="s">
        <v>9</v>
      </c>
      <c r="AU16" s="23">
        <v>0.7598226127320953</v>
      </c>
      <c r="AV16" s="12">
        <v>0.19</v>
      </c>
      <c r="AW16" s="24">
        <f>$AV$16*$B$45*AW39</f>
        <v>0</v>
      </c>
      <c r="AX16" s="9" t="s">
        <v>85</v>
      </c>
      <c r="AY16" s="23">
        <v>0.7598226127320953</v>
      </c>
      <c r="AZ16" s="46">
        <v>0.19</v>
      </c>
      <c r="BA16" s="24">
        <f aca="true" t="shared" si="14" ref="BA16:BL16">$AZ$16*$B$45*BA39</f>
        <v>1204.98</v>
      </c>
      <c r="BB16" s="24">
        <f t="shared" si="14"/>
        <v>1645.7040000000002</v>
      </c>
      <c r="BC16" s="24">
        <f t="shared" si="14"/>
        <v>940.5000000000001</v>
      </c>
      <c r="BD16" s="24">
        <f t="shared" si="14"/>
        <v>1640.9160000000004</v>
      </c>
      <c r="BE16" s="24">
        <f t="shared" si="14"/>
        <v>930.4680000000002</v>
      </c>
      <c r="BF16" s="24">
        <f t="shared" si="14"/>
        <v>1327.644</v>
      </c>
      <c r="BG16" s="24">
        <f t="shared" si="14"/>
        <v>1672.152</v>
      </c>
      <c r="BH16" s="24">
        <f t="shared" si="14"/>
        <v>1616.7480000000003</v>
      </c>
      <c r="BI16" s="24">
        <f t="shared" si="14"/>
        <v>926.3640000000001</v>
      </c>
      <c r="BJ16" s="24">
        <f t="shared" si="14"/>
        <v>1317.612</v>
      </c>
      <c r="BK16" s="24">
        <f t="shared" si="14"/>
        <v>1675.344</v>
      </c>
      <c r="BL16" s="24">
        <f t="shared" si="14"/>
        <v>1322.8560000000002</v>
      </c>
      <c r="BM16" s="9" t="s">
        <v>85</v>
      </c>
      <c r="BN16" s="12">
        <v>0.7598226127320953</v>
      </c>
      <c r="BO16" s="12">
        <v>0.19</v>
      </c>
      <c r="BP16" s="24">
        <f>$I$16*BP39*$B$45</f>
        <v>1486.104</v>
      </c>
      <c r="BQ16" s="24">
        <f>$I$16*BQ39*$B$45</f>
        <v>1852.272</v>
      </c>
      <c r="BR16" s="9" t="s">
        <v>85</v>
      </c>
      <c r="BS16" s="46">
        <v>0.19</v>
      </c>
      <c r="BT16" s="24">
        <f>$AZ$16*$B$45*BT39</f>
        <v>1161.8880000000001</v>
      </c>
      <c r="BU16" s="9" t="s">
        <v>85</v>
      </c>
      <c r="BV16" s="12">
        <v>0.21</v>
      </c>
      <c r="BW16" s="24">
        <f>$AM$16*$B$45*BW39</f>
        <v>535.5</v>
      </c>
      <c r="CG16" s="1"/>
      <c r="CH16" s="1"/>
      <c r="CI16" s="1"/>
      <c r="CJ16" s="1"/>
    </row>
    <row r="17" spans="1:88" ht="12.75">
      <c r="A17" s="58" t="s">
        <v>16</v>
      </c>
      <c r="B17" s="58"/>
      <c r="C17" s="58"/>
      <c r="D17" s="58"/>
      <c r="E17" s="58"/>
      <c r="F17" s="58"/>
      <c r="G17" s="9" t="s">
        <v>85</v>
      </c>
      <c r="H17" s="12">
        <v>6.63867871352785</v>
      </c>
      <c r="I17" s="12">
        <v>0.56</v>
      </c>
      <c r="J17" s="24">
        <f aca="true" t="shared" si="15" ref="J17:AB17">$I$17*J39*$B$45</f>
        <v>3546.1440000000007</v>
      </c>
      <c r="K17" s="24">
        <f aca="true" t="shared" si="16" ref="K17:P17">$I$17*K39*$B$45</f>
        <v>4017.2160000000003</v>
      </c>
      <c r="L17" s="24">
        <f t="shared" si="16"/>
        <v>4697.280000000001</v>
      </c>
      <c r="M17" s="24">
        <f t="shared" si="16"/>
        <v>5614.56</v>
      </c>
      <c r="N17" s="24">
        <f t="shared" si="16"/>
        <v>3411.744</v>
      </c>
      <c r="O17" s="24">
        <f t="shared" si="16"/>
        <v>4794.720000000001</v>
      </c>
      <c r="P17" s="24">
        <f t="shared" si="16"/>
        <v>4955.328</v>
      </c>
      <c r="Q17" s="24">
        <f t="shared" si="15"/>
        <v>2794.848</v>
      </c>
      <c r="R17" s="24">
        <f t="shared" si="15"/>
        <v>0</v>
      </c>
      <c r="S17" s="24">
        <f t="shared" si="15"/>
        <v>0</v>
      </c>
      <c r="T17" s="24">
        <f t="shared" si="15"/>
        <v>0</v>
      </c>
      <c r="U17" s="24">
        <f t="shared" si="15"/>
        <v>0</v>
      </c>
      <c r="V17" s="24">
        <f t="shared" si="15"/>
        <v>0</v>
      </c>
      <c r="W17" s="24">
        <f t="shared" si="15"/>
        <v>0</v>
      </c>
      <c r="X17" s="24">
        <f t="shared" si="15"/>
        <v>0</v>
      </c>
      <c r="Y17" s="24">
        <f t="shared" si="15"/>
        <v>0</v>
      </c>
      <c r="Z17" s="24">
        <f t="shared" si="15"/>
        <v>0</v>
      </c>
      <c r="AA17" s="24">
        <f t="shared" si="15"/>
        <v>0</v>
      </c>
      <c r="AB17" s="24">
        <f t="shared" si="15"/>
        <v>0</v>
      </c>
      <c r="AC17" s="25" t="s">
        <v>9</v>
      </c>
      <c r="AD17" s="23">
        <v>6.63867871352785</v>
      </c>
      <c r="AE17" s="46">
        <v>0.56</v>
      </c>
      <c r="AF17" s="24">
        <f>$AE$17*AF39*$B$45</f>
        <v>0</v>
      </c>
      <c r="AG17" s="24">
        <f>$AE$17*AG39*$B$45</f>
        <v>0</v>
      </c>
      <c r="AH17" s="24">
        <f>$AE$17*AH39*$B$45</f>
        <v>0</v>
      </c>
      <c r="AI17" s="24">
        <f>$AE$17*AI39*$B$45</f>
        <v>0</v>
      </c>
      <c r="AJ17" s="24">
        <f>$AE$17*AJ39*$B$45</f>
        <v>0</v>
      </c>
      <c r="AK17" s="9" t="s">
        <v>85</v>
      </c>
      <c r="AL17" s="23">
        <v>6.63867871352785</v>
      </c>
      <c r="AM17" s="12">
        <v>0.56</v>
      </c>
      <c r="AN17" s="24">
        <f>$AM$17*$B$45*AN39</f>
        <v>1718.304</v>
      </c>
      <c r="AO17" s="24">
        <f>$AM$17*$B$45*AO39</f>
        <v>4695.936</v>
      </c>
      <c r="AP17" s="24" t="e">
        <f>#REF!*AP39*$B$45</f>
        <v>#REF!</v>
      </c>
      <c r="AQ17" s="24" t="e">
        <f>#REF!*AQ39*$B$45</f>
        <v>#REF!</v>
      </c>
      <c r="AR17" s="24" t="e">
        <f>#REF!*AR39*$B$45</f>
        <v>#REF!</v>
      </c>
      <c r="AS17" s="24" t="e">
        <f>#REF!*AS39*$B$45</f>
        <v>#REF!</v>
      </c>
      <c r="AT17" s="25" t="s">
        <v>9</v>
      </c>
      <c r="AU17" s="23">
        <v>6.63867871352785</v>
      </c>
      <c r="AV17" s="12">
        <v>0.56</v>
      </c>
      <c r="AW17" s="24">
        <f>$AV$17*$B$45*AW39</f>
        <v>0</v>
      </c>
      <c r="AX17" s="9" t="s">
        <v>85</v>
      </c>
      <c r="AY17" s="23">
        <v>6.63867871352785</v>
      </c>
      <c r="AZ17" s="46">
        <v>0.56</v>
      </c>
      <c r="BA17" s="24">
        <f aca="true" t="shared" si="17" ref="BA17:BL17">$AZ$17*$B$45*BA39</f>
        <v>3551.5200000000004</v>
      </c>
      <c r="BB17" s="24">
        <f t="shared" si="17"/>
        <v>4850.496</v>
      </c>
      <c r="BC17" s="24">
        <f t="shared" si="17"/>
        <v>2772.0000000000005</v>
      </c>
      <c r="BD17" s="24">
        <f t="shared" si="17"/>
        <v>4836.384000000001</v>
      </c>
      <c r="BE17" s="24">
        <f t="shared" si="17"/>
        <v>2742.4320000000002</v>
      </c>
      <c r="BF17" s="24">
        <f t="shared" si="17"/>
        <v>3913.056</v>
      </c>
      <c r="BG17" s="24">
        <f t="shared" si="17"/>
        <v>4928.448</v>
      </c>
      <c r="BH17" s="24">
        <f t="shared" si="17"/>
        <v>4765.152000000001</v>
      </c>
      <c r="BI17" s="24">
        <f t="shared" si="17"/>
        <v>2730.3360000000002</v>
      </c>
      <c r="BJ17" s="24">
        <f t="shared" si="17"/>
        <v>3883.4880000000003</v>
      </c>
      <c r="BK17" s="24">
        <f t="shared" si="17"/>
        <v>4937.856</v>
      </c>
      <c r="BL17" s="24">
        <f t="shared" si="17"/>
        <v>3898.944000000001</v>
      </c>
      <c r="BM17" s="9" t="s">
        <v>85</v>
      </c>
      <c r="BN17" s="12">
        <v>6.63867871352785</v>
      </c>
      <c r="BO17" s="12">
        <v>0.56</v>
      </c>
      <c r="BP17" s="24">
        <f>$I$17*BP39*$B$45</f>
        <v>4380.096</v>
      </c>
      <c r="BQ17" s="24">
        <f>$I$17*BQ39*$B$45</f>
        <v>5459.328</v>
      </c>
      <c r="BR17" s="9" t="s">
        <v>85</v>
      </c>
      <c r="BS17" s="46">
        <v>0.56</v>
      </c>
      <c r="BT17" s="24">
        <f>$AZ$17*$B$45*BT39</f>
        <v>3424.5120000000006</v>
      </c>
      <c r="BU17" s="9" t="s">
        <v>85</v>
      </c>
      <c r="BV17" s="12">
        <v>0.56</v>
      </c>
      <c r="BW17" s="24">
        <f>$AM$17*$B$45*BW39</f>
        <v>1428.0000000000002</v>
      </c>
      <c r="CG17" s="1"/>
      <c r="CH17" s="1"/>
      <c r="CI17" s="1"/>
      <c r="CJ17" s="1"/>
    </row>
    <row r="18" spans="1:88" ht="12.75">
      <c r="A18" s="58" t="s">
        <v>17</v>
      </c>
      <c r="B18" s="58"/>
      <c r="C18" s="58"/>
      <c r="D18" s="58"/>
      <c r="E18" s="58"/>
      <c r="F18" s="58"/>
      <c r="G18" s="9" t="s">
        <v>85</v>
      </c>
      <c r="H18" s="12">
        <v>23.528449933686996</v>
      </c>
      <c r="I18" s="12">
        <v>0.37</v>
      </c>
      <c r="J18" s="24">
        <f aca="true" t="shared" si="18" ref="J18:AB18">$I$18*J39*$B$45</f>
        <v>2342.9880000000003</v>
      </c>
      <c r="K18" s="24">
        <f aca="true" t="shared" si="19" ref="K18:P18">$I$18*K39*$B$45</f>
        <v>2654.232</v>
      </c>
      <c r="L18" s="24">
        <f t="shared" si="19"/>
        <v>3103.56</v>
      </c>
      <c r="M18" s="24">
        <f t="shared" si="19"/>
        <v>3709.62</v>
      </c>
      <c r="N18" s="24">
        <f t="shared" si="19"/>
        <v>2254.188</v>
      </c>
      <c r="O18" s="24">
        <f t="shared" si="19"/>
        <v>3167.94</v>
      </c>
      <c r="P18" s="24">
        <f t="shared" si="19"/>
        <v>3274.0559999999996</v>
      </c>
      <c r="Q18" s="24">
        <f t="shared" si="18"/>
        <v>1846.5959999999998</v>
      </c>
      <c r="R18" s="24">
        <f t="shared" si="18"/>
        <v>0</v>
      </c>
      <c r="S18" s="24">
        <f t="shared" si="18"/>
        <v>0</v>
      </c>
      <c r="T18" s="24">
        <f t="shared" si="18"/>
        <v>0</v>
      </c>
      <c r="U18" s="24">
        <f t="shared" si="18"/>
        <v>0</v>
      </c>
      <c r="V18" s="24">
        <f t="shared" si="18"/>
        <v>0</v>
      </c>
      <c r="W18" s="24">
        <f t="shared" si="18"/>
        <v>0</v>
      </c>
      <c r="X18" s="24">
        <f t="shared" si="18"/>
        <v>0</v>
      </c>
      <c r="Y18" s="24">
        <f t="shared" si="18"/>
        <v>0</v>
      </c>
      <c r="Z18" s="24">
        <f t="shared" si="18"/>
        <v>0</v>
      </c>
      <c r="AA18" s="24">
        <f t="shared" si="18"/>
        <v>0</v>
      </c>
      <c r="AB18" s="24">
        <f t="shared" si="18"/>
        <v>0</v>
      </c>
      <c r="AC18" s="25" t="s">
        <v>9</v>
      </c>
      <c r="AD18" s="23">
        <v>23.528449933686996</v>
      </c>
      <c r="AE18" s="46">
        <v>0.37</v>
      </c>
      <c r="AF18" s="24">
        <f>$AE$18*AF39*$B$45</f>
        <v>0</v>
      </c>
      <c r="AG18" s="24">
        <f>$AE$18*AG39*$B$45</f>
        <v>0</v>
      </c>
      <c r="AH18" s="24">
        <f>$AE$18*AH39*$B$45</f>
        <v>0</v>
      </c>
      <c r="AI18" s="24">
        <f>$AE$18*AI39*$B$45</f>
        <v>0</v>
      </c>
      <c r="AJ18" s="24">
        <f>$AE$18*AJ39*$B$45</f>
        <v>0</v>
      </c>
      <c r="AK18" s="9" t="s">
        <v>85</v>
      </c>
      <c r="AL18" s="23">
        <v>23.528449933686996</v>
      </c>
      <c r="AM18" s="12">
        <v>0.56</v>
      </c>
      <c r="AN18" s="24">
        <f>$AM$18*$B$45*AN39</f>
        <v>1718.304</v>
      </c>
      <c r="AO18" s="24">
        <f>$AM$18*$B$45*AO39</f>
        <v>4695.936</v>
      </c>
      <c r="AP18" s="24" t="e">
        <f>#REF!*AP39*$B$45</f>
        <v>#REF!</v>
      </c>
      <c r="AQ18" s="24" t="e">
        <f>#REF!*AQ39*$B$45</f>
        <v>#REF!</v>
      </c>
      <c r="AR18" s="24" t="e">
        <f>#REF!*AR39*$B$45</f>
        <v>#REF!</v>
      </c>
      <c r="AS18" s="24" t="e">
        <f>#REF!*AS39*$B$45</f>
        <v>#REF!</v>
      </c>
      <c r="AT18" s="25" t="s">
        <v>9</v>
      </c>
      <c r="AU18" s="23">
        <v>23.528449933686996</v>
      </c>
      <c r="AV18" s="12">
        <v>0.37</v>
      </c>
      <c r="AW18" s="24">
        <f>$AV$18*$B$45*AW39</f>
        <v>0</v>
      </c>
      <c r="AX18" s="9" t="s">
        <v>85</v>
      </c>
      <c r="AY18" s="23">
        <v>23.528449933686996</v>
      </c>
      <c r="AZ18" s="46">
        <v>0.37</v>
      </c>
      <c r="BA18" s="24">
        <f aca="true" t="shared" si="20" ref="BA18:BL18">$AZ$18*$B$45*BA39</f>
        <v>2346.54</v>
      </c>
      <c r="BB18" s="24">
        <f t="shared" si="20"/>
        <v>3204.7919999999995</v>
      </c>
      <c r="BC18" s="24">
        <f t="shared" si="20"/>
        <v>1831.4999999999998</v>
      </c>
      <c r="BD18" s="24">
        <f t="shared" si="20"/>
        <v>3195.468</v>
      </c>
      <c r="BE18" s="24">
        <f t="shared" si="20"/>
        <v>1811.964</v>
      </c>
      <c r="BF18" s="24">
        <f t="shared" si="20"/>
        <v>2585.4119999999994</v>
      </c>
      <c r="BG18" s="24">
        <f t="shared" si="20"/>
        <v>3256.2959999999994</v>
      </c>
      <c r="BH18" s="24">
        <f t="shared" si="20"/>
        <v>3148.4039999999995</v>
      </c>
      <c r="BI18" s="24">
        <f t="shared" si="20"/>
        <v>1803.9719999999998</v>
      </c>
      <c r="BJ18" s="24">
        <f t="shared" si="20"/>
        <v>2565.8759999999997</v>
      </c>
      <c r="BK18" s="24">
        <f t="shared" si="20"/>
        <v>3262.5119999999993</v>
      </c>
      <c r="BL18" s="24">
        <f t="shared" si="20"/>
        <v>2576.0879999999997</v>
      </c>
      <c r="BM18" s="9" t="s">
        <v>85</v>
      </c>
      <c r="BN18" s="12">
        <v>23.528449933686996</v>
      </c>
      <c r="BO18" s="12">
        <v>0.37</v>
      </c>
      <c r="BP18" s="24">
        <f>$I$18*BP39*$B$45</f>
        <v>2893.9919999999997</v>
      </c>
      <c r="BQ18" s="24">
        <f>$I$18*BQ39*$B$45</f>
        <v>3607.0559999999996</v>
      </c>
      <c r="BR18" s="9" t="s">
        <v>85</v>
      </c>
      <c r="BS18" s="46">
        <v>0.37</v>
      </c>
      <c r="BT18" s="24">
        <f>$AZ$18*$B$45*BT39</f>
        <v>2262.624</v>
      </c>
      <c r="BU18" s="9" t="s">
        <v>85</v>
      </c>
      <c r="BV18" s="12">
        <v>0.56</v>
      </c>
      <c r="BW18" s="24">
        <f>$AM$18*$B$45*BW39</f>
        <v>1428.0000000000002</v>
      </c>
      <c r="CG18" s="1"/>
      <c r="CH18" s="1"/>
      <c r="CI18" s="1"/>
      <c r="CJ18" s="1"/>
    </row>
    <row r="19" spans="1:88" ht="12.75">
      <c r="A19" s="58" t="s">
        <v>18</v>
      </c>
      <c r="B19" s="58"/>
      <c r="C19" s="58"/>
      <c r="D19" s="58"/>
      <c r="E19" s="58"/>
      <c r="F19" s="58"/>
      <c r="G19" s="9" t="s">
        <v>85</v>
      </c>
      <c r="H19" s="12">
        <v>0.40813328912466834</v>
      </c>
      <c r="I19" s="12">
        <v>0.28</v>
      </c>
      <c r="J19" s="24">
        <f aca="true" t="shared" si="21" ref="J19:AB19">$I$19*J39*$B$45</f>
        <v>1773.0720000000003</v>
      </c>
      <c r="K19" s="24">
        <f aca="true" t="shared" si="22" ref="K19:P19">$I$19*K39*$B$45</f>
        <v>2008.6080000000002</v>
      </c>
      <c r="L19" s="24">
        <f t="shared" si="22"/>
        <v>2348.6400000000003</v>
      </c>
      <c r="M19" s="24">
        <f t="shared" si="22"/>
        <v>2807.28</v>
      </c>
      <c r="N19" s="24">
        <f t="shared" si="22"/>
        <v>1705.872</v>
      </c>
      <c r="O19" s="24">
        <f t="shared" si="22"/>
        <v>2397.3600000000006</v>
      </c>
      <c r="P19" s="24">
        <f t="shared" si="22"/>
        <v>2477.664</v>
      </c>
      <c r="Q19" s="24">
        <f t="shared" si="21"/>
        <v>1397.424</v>
      </c>
      <c r="R19" s="24">
        <f t="shared" si="21"/>
        <v>0</v>
      </c>
      <c r="S19" s="24">
        <f t="shared" si="21"/>
        <v>0</v>
      </c>
      <c r="T19" s="24">
        <f t="shared" si="21"/>
        <v>0</v>
      </c>
      <c r="U19" s="24">
        <f t="shared" si="21"/>
        <v>0</v>
      </c>
      <c r="V19" s="24">
        <f t="shared" si="21"/>
        <v>0</v>
      </c>
      <c r="W19" s="24">
        <f t="shared" si="21"/>
        <v>0</v>
      </c>
      <c r="X19" s="24">
        <f t="shared" si="21"/>
        <v>0</v>
      </c>
      <c r="Y19" s="24">
        <f t="shared" si="21"/>
        <v>0</v>
      </c>
      <c r="Z19" s="24">
        <f t="shared" si="21"/>
        <v>0</v>
      </c>
      <c r="AA19" s="24">
        <f t="shared" si="21"/>
        <v>0</v>
      </c>
      <c r="AB19" s="24">
        <f t="shared" si="21"/>
        <v>0</v>
      </c>
      <c r="AC19" s="25" t="s">
        <v>9</v>
      </c>
      <c r="AD19" s="23">
        <v>0.40813328912466834</v>
      </c>
      <c r="AE19" s="46">
        <v>0.28</v>
      </c>
      <c r="AF19" s="24">
        <f>$AE$19*AF39*$B$45</f>
        <v>0</v>
      </c>
      <c r="AG19" s="24">
        <f>$AE$19*AG39*$B$45</f>
        <v>0</v>
      </c>
      <c r="AH19" s="24">
        <f>$AE$19*AH39*$B$45</f>
        <v>0</v>
      </c>
      <c r="AI19" s="24">
        <f>$AE$19*AI39*$B$45</f>
        <v>0</v>
      </c>
      <c r="AJ19" s="24">
        <f>$AE$19*AJ39*$B$45</f>
        <v>0</v>
      </c>
      <c r="AK19" s="9" t="s">
        <v>85</v>
      </c>
      <c r="AL19" s="23">
        <v>0.40813328912466834</v>
      </c>
      <c r="AM19" s="12">
        <v>0.27</v>
      </c>
      <c r="AN19" s="24">
        <f>$AM$19*$B$45*AN39</f>
        <v>828.468</v>
      </c>
      <c r="AO19" s="24">
        <f>$AM$19*$B$45*AO39</f>
        <v>2264.112</v>
      </c>
      <c r="AP19" s="24" t="e">
        <f>#REF!*AP39*$B$45</f>
        <v>#REF!</v>
      </c>
      <c r="AQ19" s="24" t="e">
        <f>#REF!*AQ39*$B$45</f>
        <v>#REF!</v>
      </c>
      <c r="AR19" s="24" t="e">
        <f>#REF!*AR39*$B$45</f>
        <v>#REF!</v>
      </c>
      <c r="AS19" s="24" t="e">
        <f>#REF!*AS39*$B$45</f>
        <v>#REF!</v>
      </c>
      <c r="AT19" s="25" t="s">
        <v>9</v>
      </c>
      <c r="AU19" s="23">
        <v>0.40813328912466834</v>
      </c>
      <c r="AV19" s="12">
        <v>0.28</v>
      </c>
      <c r="AW19" s="24">
        <f>$AV$19*$B$45*AW39</f>
        <v>0</v>
      </c>
      <c r="AX19" s="9" t="s">
        <v>85</v>
      </c>
      <c r="AY19" s="23">
        <v>0.40813328912466834</v>
      </c>
      <c r="AZ19" s="46">
        <v>0.28</v>
      </c>
      <c r="BA19" s="24">
        <f aca="true" t="shared" si="23" ref="BA19:BL19">$AZ$19*$B$45*BA39</f>
        <v>1775.7600000000002</v>
      </c>
      <c r="BB19" s="24">
        <f t="shared" si="23"/>
        <v>2425.248</v>
      </c>
      <c r="BC19" s="24">
        <f t="shared" si="23"/>
        <v>1386.0000000000002</v>
      </c>
      <c r="BD19" s="24">
        <f t="shared" si="23"/>
        <v>2418.1920000000005</v>
      </c>
      <c r="BE19" s="24">
        <f t="shared" si="23"/>
        <v>1371.2160000000001</v>
      </c>
      <c r="BF19" s="24">
        <f t="shared" si="23"/>
        <v>1956.528</v>
      </c>
      <c r="BG19" s="24">
        <f t="shared" si="23"/>
        <v>2464.224</v>
      </c>
      <c r="BH19" s="24">
        <f t="shared" si="23"/>
        <v>2382.5760000000005</v>
      </c>
      <c r="BI19" s="24">
        <f t="shared" si="23"/>
        <v>1365.1680000000001</v>
      </c>
      <c r="BJ19" s="24">
        <f t="shared" si="23"/>
        <v>1941.7440000000001</v>
      </c>
      <c r="BK19" s="24">
        <f t="shared" si="23"/>
        <v>2468.928</v>
      </c>
      <c r="BL19" s="24">
        <f t="shared" si="23"/>
        <v>1949.4720000000004</v>
      </c>
      <c r="BM19" s="9" t="s">
        <v>85</v>
      </c>
      <c r="BN19" s="12">
        <v>0.40813328912466834</v>
      </c>
      <c r="BO19" s="12">
        <v>0.28</v>
      </c>
      <c r="BP19" s="24">
        <f>$I$19*BP39*$B$45</f>
        <v>2190.048</v>
      </c>
      <c r="BQ19" s="24">
        <f>$I$19*BQ39*$B$45</f>
        <v>2729.664</v>
      </c>
      <c r="BR19" s="9" t="s">
        <v>85</v>
      </c>
      <c r="BS19" s="46">
        <v>0.28</v>
      </c>
      <c r="BT19" s="24">
        <f>$AZ$19*$B$45*BT39</f>
        <v>1712.2560000000003</v>
      </c>
      <c r="BU19" s="9" t="s">
        <v>85</v>
      </c>
      <c r="BV19" s="12">
        <v>0.27</v>
      </c>
      <c r="BW19" s="24">
        <f>$AM$19*$B$45*BW39</f>
        <v>688.5</v>
      </c>
      <c r="CG19" s="1"/>
      <c r="CH19" s="1"/>
      <c r="CI19" s="1"/>
      <c r="CJ19" s="1"/>
    </row>
    <row r="20" spans="1:88" ht="43.5" customHeight="1">
      <c r="A20" s="58" t="s">
        <v>30</v>
      </c>
      <c r="B20" s="58"/>
      <c r="C20" s="58"/>
      <c r="D20" s="58"/>
      <c r="E20" s="58"/>
      <c r="F20" s="58"/>
      <c r="G20" s="13" t="s">
        <v>19</v>
      </c>
      <c r="H20" s="12">
        <v>12.083350464190978</v>
      </c>
      <c r="I20" s="12">
        <v>0.68</v>
      </c>
      <c r="J20" s="24">
        <f aca="true" t="shared" si="24" ref="J20:AB20">$I$20*J39*$B$45</f>
        <v>4306.032000000001</v>
      </c>
      <c r="K20" s="24">
        <f aca="true" t="shared" si="25" ref="K20:P20">$I$20*K39*$B$45</f>
        <v>4878.048000000001</v>
      </c>
      <c r="L20" s="24">
        <f t="shared" si="25"/>
        <v>5703.84</v>
      </c>
      <c r="M20" s="24">
        <f t="shared" si="25"/>
        <v>6817.68</v>
      </c>
      <c r="N20" s="24">
        <f t="shared" si="25"/>
        <v>4142.832</v>
      </c>
      <c r="O20" s="24">
        <f t="shared" si="25"/>
        <v>5822.16</v>
      </c>
      <c r="P20" s="24">
        <f t="shared" si="25"/>
        <v>6017.184</v>
      </c>
      <c r="Q20" s="24">
        <f t="shared" si="24"/>
        <v>3393.744</v>
      </c>
      <c r="R20" s="24">
        <f t="shared" si="24"/>
        <v>0</v>
      </c>
      <c r="S20" s="24">
        <f t="shared" si="24"/>
        <v>0</v>
      </c>
      <c r="T20" s="24">
        <f t="shared" si="24"/>
        <v>0</v>
      </c>
      <c r="U20" s="24">
        <f t="shared" si="24"/>
        <v>0</v>
      </c>
      <c r="V20" s="24">
        <f t="shared" si="24"/>
        <v>0</v>
      </c>
      <c r="W20" s="24">
        <f t="shared" si="24"/>
        <v>0</v>
      </c>
      <c r="X20" s="24">
        <f t="shared" si="24"/>
        <v>0</v>
      </c>
      <c r="Y20" s="24">
        <f t="shared" si="24"/>
        <v>0</v>
      </c>
      <c r="Z20" s="24">
        <f t="shared" si="24"/>
        <v>0</v>
      </c>
      <c r="AA20" s="24">
        <f t="shared" si="24"/>
        <v>0</v>
      </c>
      <c r="AB20" s="24">
        <f t="shared" si="24"/>
        <v>0</v>
      </c>
      <c r="AC20" s="27" t="s">
        <v>19</v>
      </c>
      <c r="AD20" s="23">
        <v>12.083350464190978</v>
      </c>
      <c r="AE20" s="46">
        <v>0.68</v>
      </c>
      <c r="AF20" s="24">
        <f>$AE$20*AF39*$B$45</f>
        <v>0</v>
      </c>
      <c r="AG20" s="24">
        <f>$AE$20*AG39*$B$45</f>
        <v>0</v>
      </c>
      <c r="AH20" s="24">
        <f>$AE$20*AH39*$B$45</f>
        <v>0</v>
      </c>
      <c r="AI20" s="24">
        <f>$AE$20*AI39*$B$45</f>
        <v>0</v>
      </c>
      <c r="AJ20" s="24">
        <f>$AE$20*AJ39*$B$45</f>
        <v>0</v>
      </c>
      <c r="AK20" s="13" t="s">
        <v>19</v>
      </c>
      <c r="AL20" s="23">
        <v>12.083350464190978</v>
      </c>
      <c r="AM20" s="12">
        <v>0.66</v>
      </c>
      <c r="AN20" s="24">
        <f>$AM$20*$B$45*AN39</f>
        <v>2025.1439999999998</v>
      </c>
      <c r="AO20" s="24">
        <f>$AM$20*$B$45*AO39</f>
        <v>5534.495999999999</v>
      </c>
      <c r="AP20" s="24" t="e">
        <f>#REF!*AP39*$B$45</f>
        <v>#REF!</v>
      </c>
      <c r="AQ20" s="24" t="e">
        <f>#REF!*AQ39*$B$45</f>
        <v>#REF!</v>
      </c>
      <c r="AR20" s="24" t="e">
        <f>#REF!*AR39*$B$45</f>
        <v>#REF!</v>
      </c>
      <c r="AS20" s="24" t="e">
        <f>#REF!*AS39*$B$45</f>
        <v>#REF!</v>
      </c>
      <c r="AT20" s="27" t="s">
        <v>19</v>
      </c>
      <c r="AU20" s="23">
        <v>12.083350464190978</v>
      </c>
      <c r="AV20" s="12">
        <v>0.68</v>
      </c>
      <c r="AW20" s="24">
        <f>$AV$20*$B$45*AW39</f>
        <v>0</v>
      </c>
      <c r="AX20" s="13" t="s">
        <v>19</v>
      </c>
      <c r="AY20" s="23">
        <v>12.083350464190978</v>
      </c>
      <c r="AZ20" s="46">
        <v>0.68</v>
      </c>
      <c r="BA20" s="24">
        <f aca="true" t="shared" si="26" ref="BA20:BL20">$AZ$20*$B$45*BA39</f>
        <v>4312.56</v>
      </c>
      <c r="BB20" s="24">
        <f t="shared" si="26"/>
        <v>5889.888</v>
      </c>
      <c r="BC20" s="24">
        <f t="shared" si="26"/>
        <v>3366</v>
      </c>
      <c r="BD20" s="24">
        <f t="shared" si="26"/>
        <v>5872.752</v>
      </c>
      <c r="BE20" s="24">
        <f t="shared" si="26"/>
        <v>3330.0960000000005</v>
      </c>
      <c r="BF20" s="24">
        <f t="shared" si="26"/>
        <v>4751.567999999999</v>
      </c>
      <c r="BG20" s="24">
        <f t="shared" si="26"/>
        <v>5984.544</v>
      </c>
      <c r="BH20" s="24">
        <f t="shared" si="26"/>
        <v>5786.256</v>
      </c>
      <c r="BI20" s="24">
        <f t="shared" si="26"/>
        <v>3315.4080000000004</v>
      </c>
      <c r="BJ20" s="24">
        <f t="shared" si="26"/>
        <v>4715.664</v>
      </c>
      <c r="BK20" s="24">
        <f t="shared" si="26"/>
        <v>5995.968</v>
      </c>
      <c r="BL20" s="24">
        <f t="shared" si="26"/>
        <v>4734.432000000001</v>
      </c>
      <c r="BM20" s="13" t="s">
        <v>19</v>
      </c>
      <c r="BN20" s="12">
        <v>12.083350464190978</v>
      </c>
      <c r="BO20" s="12">
        <v>0.68</v>
      </c>
      <c r="BP20" s="24">
        <f>$I$20*BP39*$B$45</f>
        <v>5318.688</v>
      </c>
      <c r="BQ20" s="24">
        <f>$I$20*BQ39*$B$45</f>
        <v>6629.184</v>
      </c>
      <c r="BR20" s="13" t="s">
        <v>19</v>
      </c>
      <c r="BS20" s="46">
        <v>0.68</v>
      </c>
      <c r="BT20" s="24">
        <f>$AZ$20*$B$45*BT39</f>
        <v>4158.336</v>
      </c>
      <c r="BU20" s="13" t="s">
        <v>19</v>
      </c>
      <c r="BV20" s="12">
        <v>0.66</v>
      </c>
      <c r="BW20" s="24">
        <f>$AM$20*$B$45*BW39</f>
        <v>1683</v>
      </c>
      <c r="CG20" s="1"/>
      <c r="CH20" s="1"/>
      <c r="CI20" s="1"/>
      <c r="CJ20" s="1"/>
    </row>
    <row r="21" spans="1:88" ht="12.75">
      <c r="A21" s="58" t="s">
        <v>31</v>
      </c>
      <c r="B21" s="58"/>
      <c r="C21" s="58"/>
      <c r="D21" s="58"/>
      <c r="E21" s="58"/>
      <c r="F21" s="58"/>
      <c r="G21" s="9" t="s">
        <v>86</v>
      </c>
      <c r="H21" s="12">
        <v>7.994505494505494</v>
      </c>
      <c r="I21" s="12">
        <v>0.23</v>
      </c>
      <c r="J21" s="24">
        <f aca="true" t="shared" si="27" ref="J21:AB21">$I$21*J39*$B$45</f>
        <v>1456.4520000000002</v>
      </c>
      <c r="K21" s="24">
        <f aca="true" t="shared" si="28" ref="K21:P21">$I$21*K39*$B$45</f>
        <v>1649.9279999999999</v>
      </c>
      <c r="L21" s="24">
        <f t="shared" si="28"/>
        <v>1929.2400000000002</v>
      </c>
      <c r="M21" s="24">
        <f t="shared" si="28"/>
        <v>2305.9800000000005</v>
      </c>
      <c r="N21" s="24">
        <f t="shared" si="28"/>
        <v>1401.252</v>
      </c>
      <c r="O21" s="24">
        <f t="shared" si="28"/>
        <v>1969.2600000000002</v>
      </c>
      <c r="P21" s="24">
        <f t="shared" si="28"/>
        <v>2035.2240000000002</v>
      </c>
      <c r="Q21" s="24">
        <f t="shared" si="27"/>
        <v>1147.884</v>
      </c>
      <c r="R21" s="24">
        <f t="shared" si="27"/>
        <v>0</v>
      </c>
      <c r="S21" s="24">
        <f t="shared" si="27"/>
        <v>0</v>
      </c>
      <c r="T21" s="24">
        <f t="shared" si="27"/>
        <v>0</v>
      </c>
      <c r="U21" s="24">
        <f t="shared" si="27"/>
        <v>0</v>
      </c>
      <c r="V21" s="24">
        <f t="shared" si="27"/>
        <v>0</v>
      </c>
      <c r="W21" s="24">
        <f t="shared" si="27"/>
        <v>0</v>
      </c>
      <c r="X21" s="24">
        <f t="shared" si="27"/>
        <v>0</v>
      </c>
      <c r="Y21" s="24">
        <f t="shared" si="27"/>
        <v>0</v>
      </c>
      <c r="Z21" s="24">
        <f t="shared" si="27"/>
        <v>0</v>
      </c>
      <c r="AA21" s="24">
        <f t="shared" si="27"/>
        <v>0</v>
      </c>
      <c r="AB21" s="24">
        <f t="shared" si="27"/>
        <v>0</v>
      </c>
      <c r="AC21" s="25" t="s">
        <v>9</v>
      </c>
      <c r="AD21" s="23">
        <v>7.994505494505494</v>
      </c>
      <c r="AE21" s="46">
        <v>0.23</v>
      </c>
      <c r="AF21" s="24">
        <f>$AE$21*AF39*$B$45</f>
        <v>0</v>
      </c>
      <c r="AG21" s="24">
        <f>$AE$21*AG39*$B$45</f>
        <v>0</v>
      </c>
      <c r="AH21" s="24">
        <f>$AE$21*AH39*$B$45</f>
        <v>0</v>
      </c>
      <c r="AI21" s="24">
        <f>$AE$21*AI39*$B$45</f>
        <v>0</v>
      </c>
      <c r="AJ21" s="24">
        <f>$AE$21*AJ39*$B$45</f>
        <v>0</v>
      </c>
      <c r="AK21" s="9" t="s">
        <v>86</v>
      </c>
      <c r="AL21" s="23">
        <v>7.994505494505494</v>
      </c>
      <c r="AM21" s="12">
        <v>0.23</v>
      </c>
      <c r="AN21" s="24">
        <f>$AM$21*$B$45*AN39</f>
        <v>705.732</v>
      </c>
      <c r="AO21" s="24">
        <f>$AM$21*$B$45*AO39</f>
        <v>1928.688</v>
      </c>
      <c r="AP21" s="24" t="e">
        <f>#REF!*AP39*$B$45</f>
        <v>#REF!</v>
      </c>
      <c r="AQ21" s="24" t="e">
        <f>#REF!*AQ39*$B$45</f>
        <v>#REF!</v>
      </c>
      <c r="AR21" s="24" t="e">
        <f>#REF!*AR39*$B$45</f>
        <v>#REF!</v>
      </c>
      <c r="AS21" s="24" t="e">
        <f>#REF!*AS39*$B$45</f>
        <v>#REF!</v>
      </c>
      <c r="AT21" s="25" t="s">
        <v>9</v>
      </c>
      <c r="AU21" s="23">
        <v>7.994505494505494</v>
      </c>
      <c r="AV21" s="12">
        <v>0.23</v>
      </c>
      <c r="AW21" s="24">
        <f>$AV$21*$B$45*AW39</f>
        <v>0</v>
      </c>
      <c r="AX21" s="9" t="s">
        <v>86</v>
      </c>
      <c r="AY21" s="23">
        <v>7.994505494505494</v>
      </c>
      <c r="AZ21" s="46">
        <v>0.23</v>
      </c>
      <c r="BA21" s="24">
        <f aca="true" t="shared" si="29" ref="BA21:BL21">$AZ$21*$B$45*BA39</f>
        <v>1458.66</v>
      </c>
      <c r="BB21" s="24">
        <f t="shared" si="29"/>
        <v>1992.1680000000001</v>
      </c>
      <c r="BC21" s="24">
        <f t="shared" si="29"/>
        <v>1138.5</v>
      </c>
      <c r="BD21" s="24">
        <f t="shared" si="29"/>
        <v>1986.3720000000003</v>
      </c>
      <c r="BE21" s="24">
        <f t="shared" si="29"/>
        <v>1126.3560000000002</v>
      </c>
      <c r="BF21" s="24">
        <f t="shared" si="29"/>
        <v>1607.148</v>
      </c>
      <c r="BG21" s="24">
        <f t="shared" si="29"/>
        <v>2024.1840000000002</v>
      </c>
      <c r="BH21" s="24">
        <f t="shared" si="29"/>
        <v>1957.1160000000002</v>
      </c>
      <c r="BI21" s="24">
        <f t="shared" si="29"/>
        <v>1121.3880000000001</v>
      </c>
      <c r="BJ21" s="24">
        <f t="shared" si="29"/>
        <v>1595.0040000000001</v>
      </c>
      <c r="BK21" s="24">
        <f t="shared" si="29"/>
        <v>2028.048</v>
      </c>
      <c r="BL21" s="24">
        <f t="shared" si="29"/>
        <v>1601.3520000000003</v>
      </c>
      <c r="BM21" s="9" t="s">
        <v>86</v>
      </c>
      <c r="BN21" s="12">
        <v>7.994505494505494</v>
      </c>
      <c r="BO21" s="12">
        <v>0.23</v>
      </c>
      <c r="BP21" s="24">
        <f>$I$21*BP39*$B$45</f>
        <v>1798.9679999999998</v>
      </c>
      <c r="BQ21" s="24">
        <f>$I$21*BQ39*$B$45</f>
        <v>2242.224</v>
      </c>
      <c r="BR21" s="9" t="s">
        <v>86</v>
      </c>
      <c r="BS21" s="46">
        <v>0.23</v>
      </c>
      <c r="BT21" s="24">
        <f>$AZ$21*$B$45*BT39</f>
        <v>1406.496</v>
      </c>
      <c r="BU21" s="9" t="s">
        <v>86</v>
      </c>
      <c r="BV21" s="12">
        <v>0.23</v>
      </c>
      <c r="BW21" s="24">
        <f>$AM$21*$B$45*BW39</f>
        <v>586.5</v>
      </c>
      <c r="CG21" s="1"/>
      <c r="CH21" s="1"/>
      <c r="CI21" s="1"/>
      <c r="CJ21" s="1"/>
    </row>
    <row r="22" spans="1:88" ht="12.75">
      <c r="A22" s="58" t="s">
        <v>32</v>
      </c>
      <c r="B22" s="58"/>
      <c r="C22" s="58"/>
      <c r="D22" s="58"/>
      <c r="E22" s="58"/>
      <c r="F22" s="58"/>
      <c r="G22" s="9" t="s">
        <v>85</v>
      </c>
      <c r="H22" s="12">
        <v>7.994505494505494</v>
      </c>
      <c r="I22" s="12">
        <v>2.74</v>
      </c>
      <c r="J22" s="24">
        <f aca="true" t="shared" si="30" ref="J22:AB22">$I$22*J39*$B$45</f>
        <v>17350.776</v>
      </c>
      <c r="K22" s="24">
        <f aca="true" t="shared" si="31" ref="K22:P22">$I$22*K39*$B$45</f>
        <v>19655.664</v>
      </c>
      <c r="L22" s="24">
        <f t="shared" si="31"/>
        <v>22983.120000000003</v>
      </c>
      <c r="M22" s="24">
        <f t="shared" si="31"/>
        <v>27471.239999999998</v>
      </c>
      <c r="N22" s="24">
        <f t="shared" si="31"/>
        <v>16693.176000000003</v>
      </c>
      <c r="O22" s="24">
        <f t="shared" si="31"/>
        <v>23459.880000000005</v>
      </c>
      <c r="P22" s="24">
        <f t="shared" si="31"/>
        <v>24245.712</v>
      </c>
      <c r="Q22" s="24">
        <f t="shared" si="30"/>
        <v>13674.792000000001</v>
      </c>
      <c r="R22" s="24">
        <f t="shared" si="30"/>
        <v>0</v>
      </c>
      <c r="S22" s="24">
        <f t="shared" si="30"/>
        <v>0</v>
      </c>
      <c r="T22" s="24">
        <f t="shared" si="30"/>
        <v>0</v>
      </c>
      <c r="U22" s="24">
        <f t="shared" si="30"/>
        <v>0</v>
      </c>
      <c r="V22" s="24">
        <f t="shared" si="30"/>
        <v>0</v>
      </c>
      <c r="W22" s="24">
        <f t="shared" si="30"/>
        <v>0</v>
      </c>
      <c r="X22" s="24">
        <f t="shared" si="30"/>
        <v>0</v>
      </c>
      <c r="Y22" s="24">
        <f t="shared" si="30"/>
        <v>0</v>
      </c>
      <c r="Z22" s="24">
        <f t="shared" si="30"/>
        <v>0</v>
      </c>
      <c r="AA22" s="24">
        <f t="shared" si="30"/>
        <v>0</v>
      </c>
      <c r="AB22" s="24">
        <f t="shared" si="30"/>
        <v>0</v>
      </c>
      <c r="AC22" s="25" t="s">
        <v>9</v>
      </c>
      <c r="AD22" s="23">
        <v>7.994505494505494</v>
      </c>
      <c r="AE22" s="46">
        <v>2.74</v>
      </c>
      <c r="AF22" s="24">
        <f>$AE$22*AF39*$B$45</f>
        <v>0</v>
      </c>
      <c r="AG22" s="24">
        <f>$AE$22*AG39*$B$45</f>
        <v>0</v>
      </c>
      <c r="AH22" s="24">
        <f>$AE$22*AH39*$B$45</f>
        <v>0</v>
      </c>
      <c r="AI22" s="24">
        <f>$AE$22*AI39*$B$45</f>
        <v>0</v>
      </c>
      <c r="AJ22" s="24">
        <f>$AE$22*AJ39*$B$45</f>
        <v>0</v>
      </c>
      <c r="AK22" s="9" t="s">
        <v>94</v>
      </c>
      <c r="AL22" s="23">
        <v>7.994505494505494</v>
      </c>
      <c r="AM22" s="12">
        <v>2.97</v>
      </c>
      <c r="AN22" s="24">
        <f>$AM$22*$B$45*AN39</f>
        <v>9113.148</v>
      </c>
      <c r="AO22" s="24">
        <f>$AM$22*$B$45*AO39</f>
        <v>24905.232</v>
      </c>
      <c r="AP22" s="24" t="e">
        <f>#REF!*AP39*$B$45</f>
        <v>#REF!</v>
      </c>
      <c r="AQ22" s="24" t="e">
        <f>#REF!*AQ39*$B$45</f>
        <v>#REF!</v>
      </c>
      <c r="AR22" s="24" t="e">
        <f>#REF!*AR39*$B$45</f>
        <v>#REF!</v>
      </c>
      <c r="AS22" s="24" t="e">
        <f>#REF!*AS39*$B$45</f>
        <v>#REF!</v>
      </c>
      <c r="AT22" s="25" t="s">
        <v>9</v>
      </c>
      <c r="AU22" s="23">
        <v>7.994505494505494</v>
      </c>
      <c r="AV22" s="12">
        <v>2.74</v>
      </c>
      <c r="AW22" s="24">
        <f>$AV$22*$B$45*AW39</f>
        <v>0</v>
      </c>
      <c r="AX22" s="9" t="s">
        <v>85</v>
      </c>
      <c r="AY22" s="23">
        <v>7.994505494505494</v>
      </c>
      <c r="AZ22" s="46">
        <v>2.74</v>
      </c>
      <c r="BA22" s="24">
        <f aca="true" t="shared" si="32" ref="BA22:BL22">$AZ$22*$B$45*BA39</f>
        <v>17377.08</v>
      </c>
      <c r="BB22" s="24">
        <f t="shared" si="32"/>
        <v>23732.784</v>
      </c>
      <c r="BC22" s="24">
        <f t="shared" si="32"/>
        <v>13563.000000000002</v>
      </c>
      <c r="BD22" s="24">
        <f t="shared" si="32"/>
        <v>23663.736000000004</v>
      </c>
      <c r="BE22" s="24">
        <f t="shared" si="32"/>
        <v>13418.328000000001</v>
      </c>
      <c r="BF22" s="24">
        <f t="shared" si="32"/>
        <v>19146.024</v>
      </c>
      <c r="BG22" s="24">
        <f t="shared" si="32"/>
        <v>24114.192000000003</v>
      </c>
      <c r="BH22" s="24">
        <f t="shared" si="32"/>
        <v>23315.208000000002</v>
      </c>
      <c r="BI22" s="24">
        <f t="shared" si="32"/>
        <v>13359.144000000002</v>
      </c>
      <c r="BJ22" s="24">
        <f t="shared" si="32"/>
        <v>19001.352</v>
      </c>
      <c r="BK22" s="24">
        <f t="shared" si="32"/>
        <v>24160.224000000002</v>
      </c>
      <c r="BL22" s="24">
        <f t="shared" si="32"/>
        <v>19076.976000000002</v>
      </c>
      <c r="BM22" s="9" t="s">
        <v>85</v>
      </c>
      <c r="BN22" s="12">
        <v>7.994505494505494</v>
      </c>
      <c r="BO22" s="12">
        <v>2.74</v>
      </c>
      <c r="BP22" s="24">
        <f>$I$22*BP39*$B$45</f>
        <v>21431.184</v>
      </c>
      <c r="BQ22" s="24">
        <f>$I$22*BQ39*$B$45</f>
        <v>26711.712</v>
      </c>
      <c r="BR22" s="9" t="s">
        <v>85</v>
      </c>
      <c r="BS22" s="46">
        <v>2.74</v>
      </c>
      <c r="BT22" s="24">
        <f>$AZ$22*$B$45*BT39</f>
        <v>16755.648</v>
      </c>
      <c r="BU22" s="9" t="s">
        <v>94</v>
      </c>
      <c r="BV22" s="12">
        <v>2.97</v>
      </c>
      <c r="BW22" s="24">
        <f>$AM$22*$B$45*BW39</f>
        <v>7573.5</v>
      </c>
      <c r="CG22" s="1"/>
      <c r="CH22" s="1"/>
      <c r="CI22" s="1"/>
      <c r="CJ22" s="1"/>
    </row>
    <row r="23" spans="1:88" ht="12.75">
      <c r="A23" s="58" t="s">
        <v>33</v>
      </c>
      <c r="B23" s="58"/>
      <c r="C23" s="58"/>
      <c r="D23" s="58"/>
      <c r="E23" s="58"/>
      <c r="F23" s="58"/>
      <c r="G23" s="9" t="s">
        <v>9</v>
      </c>
      <c r="H23" s="12">
        <v>7.994505494505494</v>
      </c>
      <c r="I23" s="12">
        <v>0</v>
      </c>
      <c r="J23" s="24">
        <f aca="true" t="shared" si="33" ref="J23:AB23">$I$23*J39*$B$45</f>
        <v>0</v>
      </c>
      <c r="K23" s="24">
        <f aca="true" t="shared" si="34" ref="K23:P23">$I$23*K39*$B$45</f>
        <v>0</v>
      </c>
      <c r="L23" s="24">
        <f t="shared" si="34"/>
        <v>0</v>
      </c>
      <c r="M23" s="24">
        <f t="shared" si="34"/>
        <v>0</v>
      </c>
      <c r="N23" s="24">
        <f t="shared" si="34"/>
        <v>0</v>
      </c>
      <c r="O23" s="24">
        <f t="shared" si="34"/>
        <v>0</v>
      </c>
      <c r="P23" s="24">
        <f t="shared" si="34"/>
        <v>0</v>
      </c>
      <c r="Q23" s="24">
        <f t="shared" si="33"/>
        <v>0</v>
      </c>
      <c r="R23" s="24">
        <f t="shared" si="33"/>
        <v>0</v>
      </c>
      <c r="S23" s="24">
        <f t="shared" si="33"/>
        <v>0</v>
      </c>
      <c r="T23" s="24">
        <f t="shared" si="33"/>
        <v>0</v>
      </c>
      <c r="U23" s="24">
        <f t="shared" si="33"/>
        <v>0</v>
      </c>
      <c r="V23" s="24">
        <f t="shared" si="33"/>
        <v>0</v>
      </c>
      <c r="W23" s="24">
        <f t="shared" si="33"/>
        <v>0</v>
      </c>
      <c r="X23" s="24">
        <f t="shared" si="33"/>
        <v>0</v>
      </c>
      <c r="Y23" s="24">
        <f t="shared" si="33"/>
        <v>0</v>
      </c>
      <c r="Z23" s="24">
        <f t="shared" si="33"/>
        <v>0</v>
      </c>
      <c r="AA23" s="24">
        <f t="shared" si="33"/>
        <v>0</v>
      </c>
      <c r="AB23" s="24">
        <f t="shared" si="33"/>
        <v>0</v>
      </c>
      <c r="AC23" s="25" t="s">
        <v>9</v>
      </c>
      <c r="AD23" s="23">
        <v>7.994505494505494</v>
      </c>
      <c r="AE23" s="46">
        <v>0</v>
      </c>
      <c r="AF23" s="24">
        <f>$AE$23*AF39*$B$45</f>
        <v>0</v>
      </c>
      <c r="AG23" s="24">
        <f>$AE$23*AG39*$B$45</f>
        <v>0</v>
      </c>
      <c r="AH23" s="24">
        <f>$AE$23*AH39*$B$45</f>
        <v>0</v>
      </c>
      <c r="AI23" s="24">
        <f>$AE$23*AI39*$B$45</f>
        <v>0</v>
      </c>
      <c r="AJ23" s="24">
        <f>$AE$23*AJ39*$B$45</f>
        <v>0</v>
      </c>
      <c r="AK23" s="9" t="s">
        <v>92</v>
      </c>
      <c r="AL23" s="23">
        <v>7.994505494505494</v>
      </c>
      <c r="AM23" s="12">
        <v>3.31</v>
      </c>
      <c r="AN23" s="24">
        <f>$AM$23*$B$45*AN39</f>
        <v>10156.403999999999</v>
      </c>
      <c r="AO23" s="24">
        <f>$AM$23*$B$45*AO39</f>
        <v>27756.335999999996</v>
      </c>
      <c r="AP23" s="24" t="e">
        <f>#REF!*AP39*$B$45</f>
        <v>#REF!</v>
      </c>
      <c r="AQ23" s="24" t="e">
        <f>#REF!*AQ39*$B$45</f>
        <v>#REF!</v>
      </c>
      <c r="AR23" s="24" t="e">
        <f>#REF!*AR39*$B$45</f>
        <v>#REF!</v>
      </c>
      <c r="AS23" s="24" t="e">
        <f>#REF!*AS39*$B$45</f>
        <v>#REF!</v>
      </c>
      <c r="AT23" s="25" t="s">
        <v>9</v>
      </c>
      <c r="AU23" s="23">
        <v>7.994505494505494</v>
      </c>
      <c r="AV23" s="12">
        <v>0</v>
      </c>
      <c r="AW23" s="24">
        <f>$AV$23*$B$45*AW39</f>
        <v>0</v>
      </c>
      <c r="AX23" s="9" t="s">
        <v>9</v>
      </c>
      <c r="AY23" s="23">
        <v>7.994505494505494</v>
      </c>
      <c r="AZ23" s="46">
        <v>0</v>
      </c>
      <c r="BA23" s="24">
        <f aca="true" t="shared" si="35" ref="BA23:BL23">$AZ$23*$B$45*BA39</f>
        <v>0</v>
      </c>
      <c r="BB23" s="24">
        <f t="shared" si="35"/>
        <v>0</v>
      </c>
      <c r="BC23" s="24">
        <f t="shared" si="35"/>
        <v>0</v>
      </c>
      <c r="BD23" s="24">
        <f t="shared" si="35"/>
        <v>0</v>
      </c>
      <c r="BE23" s="24">
        <f t="shared" si="35"/>
        <v>0</v>
      </c>
      <c r="BF23" s="24">
        <f t="shared" si="35"/>
        <v>0</v>
      </c>
      <c r="BG23" s="24">
        <f t="shared" si="35"/>
        <v>0</v>
      </c>
      <c r="BH23" s="24">
        <f t="shared" si="35"/>
        <v>0</v>
      </c>
      <c r="BI23" s="24">
        <f t="shared" si="35"/>
        <v>0</v>
      </c>
      <c r="BJ23" s="24">
        <f t="shared" si="35"/>
        <v>0</v>
      </c>
      <c r="BK23" s="24">
        <f t="shared" si="35"/>
        <v>0</v>
      </c>
      <c r="BL23" s="24">
        <f t="shared" si="35"/>
        <v>0</v>
      </c>
      <c r="BM23" s="9" t="s">
        <v>9</v>
      </c>
      <c r="BN23" s="12">
        <v>7.994505494505494</v>
      </c>
      <c r="BO23" s="12">
        <v>0</v>
      </c>
      <c r="BP23" s="24">
        <f>$I$23*BP39*$B$45</f>
        <v>0</v>
      </c>
      <c r="BQ23" s="24">
        <f>$I$23*BQ39*$B$45</f>
        <v>0</v>
      </c>
      <c r="BR23" s="9" t="s">
        <v>9</v>
      </c>
      <c r="BS23" s="46">
        <v>0</v>
      </c>
      <c r="BT23" s="24">
        <f>$AZ$23*$B$45*BT39</f>
        <v>0</v>
      </c>
      <c r="BU23" s="9" t="s">
        <v>93</v>
      </c>
      <c r="BV23" s="12">
        <v>3.31</v>
      </c>
      <c r="BW23" s="24">
        <f>$AM$23*$B$45*BW39</f>
        <v>8440.5</v>
      </c>
      <c r="CG23" s="1"/>
      <c r="CH23" s="1"/>
      <c r="CI23" s="1"/>
      <c r="CJ23" s="1"/>
    </row>
    <row r="24" spans="1:88" ht="13.5" customHeight="1">
      <c r="A24" s="68" t="s">
        <v>20</v>
      </c>
      <c r="B24" s="68"/>
      <c r="C24" s="68"/>
      <c r="D24" s="68"/>
      <c r="E24" s="68"/>
      <c r="F24" s="68"/>
      <c r="G24" s="11"/>
      <c r="H24" s="6">
        <f aca="true" t="shared" si="36" ref="H24:Q24">SUM(H25:H28)</f>
        <v>33.76989389920425</v>
      </c>
      <c r="I24" s="41">
        <f t="shared" si="36"/>
        <v>5.6</v>
      </c>
      <c r="J24" s="21">
        <f t="shared" si="36"/>
        <v>35461.44</v>
      </c>
      <c r="K24" s="21">
        <f t="shared" si="36"/>
        <v>40172.15999999999</v>
      </c>
      <c r="L24" s="21">
        <f t="shared" si="36"/>
        <v>46972.799999999996</v>
      </c>
      <c r="M24" s="21">
        <f t="shared" si="36"/>
        <v>56145.6</v>
      </c>
      <c r="N24" s="21">
        <f t="shared" si="36"/>
        <v>34117.439999999995</v>
      </c>
      <c r="O24" s="21">
        <f t="shared" si="36"/>
        <v>47947.200000000004</v>
      </c>
      <c r="P24" s="21">
        <f t="shared" si="36"/>
        <v>49553.28</v>
      </c>
      <c r="Q24" s="21">
        <f t="shared" si="36"/>
        <v>27948.48</v>
      </c>
      <c r="R24" s="21">
        <f>SUM(R25:R28)</f>
        <v>0</v>
      </c>
      <c r="S24" s="21">
        <f>SUM(S25:S28)</f>
        <v>0</v>
      </c>
      <c r="T24" s="21">
        <f>SUM(T25:T28)</f>
        <v>0</v>
      </c>
      <c r="U24" s="21">
        <f>SUM(U25:U28)</f>
        <v>0</v>
      </c>
      <c r="V24" s="21">
        <f>SUM(V25:V28)</f>
        <v>0</v>
      </c>
      <c r="W24" s="21">
        <f aca="true" t="shared" si="37" ref="W24:AB24">SUM(W25:W28)</f>
        <v>0</v>
      </c>
      <c r="X24" s="21">
        <f t="shared" si="37"/>
        <v>0</v>
      </c>
      <c r="Y24" s="21">
        <f t="shared" si="37"/>
        <v>0</v>
      </c>
      <c r="Z24" s="21">
        <f t="shared" si="37"/>
        <v>0</v>
      </c>
      <c r="AA24" s="21">
        <f t="shared" si="37"/>
        <v>0</v>
      </c>
      <c r="AB24" s="21">
        <f t="shared" si="37"/>
        <v>0</v>
      </c>
      <c r="AC24" s="26"/>
      <c r="AD24" s="28">
        <f aca="true" t="shared" si="38" ref="AD24:AJ24">SUM(AD25:AD28)</f>
        <v>33.76989389920425</v>
      </c>
      <c r="AE24" s="47">
        <f t="shared" si="38"/>
        <v>5.14</v>
      </c>
      <c r="AF24" s="21">
        <f t="shared" si="38"/>
        <v>0</v>
      </c>
      <c r="AG24" s="21">
        <f t="shared" si="38"/>
        <v>0</v>
      </c>
      <c r="AH24" s="21">
        <f t="shared" si="38"/>
        <v>0</v>
      </c>
      <c r="AI24" s="21">
        <f t="shared" si="38"/>
        <v>0</v>
      </c>
      <c r="AJ24" s="21">
        <f t="shared" si="38"/>
        <v>0</v>
      </c>
      <c r="AK24" s="11"/>
      <c r="AL24" s="28">
        <f aca="true" t="shared" si="39" ref="AL24:AS24">SUM(AL25:AL28)</f>
        <v>33.76989389920425</v>
      </c>
      <c r="AM24" s="41">
        <f t="shared" si="39"/>
        <v>1.71</v>
      </c>
      <c r="AN24" s="31">
        <f t="shared" si="39"/>
        <v>5246.964</v>
      </c>
      <c r="AO24" s="31">
        <f t="shared" si="39"/>
        <v>14339.375999999998</v>
      </c>
      <c r="AP24" s="21" t="e">
        <f t="shared" si="39"/>
        <v>#REF!</v>
      </c>
      <c r="AQ24" s="21" t="e">
        <f t="shared" si="39"/>
        <v>#REF!</v>
      </c>
      <c r="AR24" s="21" t="e">
        <f t="shared" si="39"/>
        <v>#REF!</v>
      </c>
      <c r="AS24" s="21" t="e">
        <f t="shared" si="39"/>
        <v>#REF!</v>
      </c>
      <c r="AT24" s="26"/>
      <c r="AU24" s="28">
        <f>SUM(AU25:AU28)</f>
        <v>33.76989389920425</v>
      </c>
      <c r="AV24" s="41">
        <f>SUM(AV25:AV28)</f>
        <v>5.6</v>
      </c>
      <c r="AW24" s="21">
        <f>SUM(AW25:AW28)</f>
        <v>0</v>
      </c>
      <c r="AX24" s="11"/>
      <c r="AY24" s="28">
        <f>SUM(AY25:AY28)</f>
        <v>33.76989389920425</v>
      </c>
      <c r="AZ24" s="47">
        <f>SUM(AZ25:AZ28)</f>
        <v>5.14</v>
      </c>
      <c r="BA24" s="21">
        <f aca="true" t="shared" si="40" ref="BA24:BL24">SUM(BA25:BA28)</f>
        <v>32597.88</v>
      </c>
      <c r="BB24" s="21">
        <f t="shared" si="40"/>
        <v>44520.623999999996</v>
      </c>
      <c r="BC24" s="21">
        <f t="shared" si="40"/>
        <v>25443</v>
      </c>
      <c r="BD24" s="21">
        <f t="shared" si="40"/>
        <v>44391.096000000005</v>
      </c>
      <c r="BE24" s="21">
        <f t="shared" si="40"/>
        <v>25171.608</v>
      </c>
      <c r="BF24" s="21">
        <f t="shared" si="40"/>
        <v>35916.263999999996</v>
      </c>
      <c r="BG24" s="21">
        <f t="shared" si="40"/>
        <v>45236.111999999994</v>
      </c>
      <c r="BH24" s="21">
        <f t="shared" si="40"/>
        <v>43737.288</v>
      </c>
      <c r="BI24" s="21">
        <f t="shared" si="40"/>
        <v>25060.584000000003</v>
      </c>
      <c r="BJ24" s="21">
        <f t="shared" si="40"/>
        <v>35644.871999999996</v>
      </c>
      <c r="BK24" s="21">
        <f t="shared" si="40"/>
        <v>45322.464</v>
      </c>
      <c r="BL24" s="21">
        <f t="shared" si="40"/>
        <v>35786.736000000004</v>
      </c>
      <c r="BM24" s="11"/>
      <c r="BN24" s="6">
        <f>SUM(BN25:BN28)</f>
        <v>33.76989389920425</v>
      </c>
      <c r="BO24" s="41">
        <f>SUM(BO25:BO28)</f>
        <v>5.6</v>
      </c>
      <c r="BP24" s="21">
        <f>SUM(BP25:BP28)</f>
        <v>43800.95999999999</v>
      </c>
      <c r="BQ24" s="21">
        <f>SUM(BQ25:BQ28)</f>
        <v>54593.280000000006</v>
      </c>
      <c r="BR24" s="11"/>
      <c r="BS24" s="47">
        <f>SUM(BS25:BS28)</f>
        <v>5.14</v>
      </c>
      <c r="BT24" s="21">
        <f>SUM(BT25:BT28)</f>
        <v>31432.128</v>
      </c>
      <c r="BU24" s="11"/>
      <c r="BV24" s="41">
        <f>SUM(BV25:BV28)</f>
        <v>1.71</v>
      </c>
      <c r="BW24" s="31">
        <f>SUM(BW25:BW28)</f>
        <v>4360.5</v>
      </c>
      <c r="CG24" s="1"/>
      <c r="CH24" s="1"/>
      <c r="CI24" s="1"/>
      <c r="CJ24" s="1"/>
    </row>
    <row r="25" spans="1:88" ht="12.75">
      <c r="A25" s="58" t="s">
        <v>34</v>
      </c>
      <c r="B25" s="58"/>
      <c r="C25" s="58"/>
      <c r="D25" s="58"/>
      <c r="E25" s="58"/>
      <c r="F25" s="58"/>
      <c r="G25" s="9" t="s">
        <v>21</v>
      </c>
      <c r="H25" s="10">
        <v>0.3445907540735127</v>
      </c>
      <c r="I25" s="12">
        <v>0</v>
      </c>
      <c r="J25" s="24">
        <f aca="true" t="shared" si="41" ref="J25:AB25">$I$25*J39*$B$45</f>
        <v>0</v>
      </c>
      <c r="K25" s="24">
        <f aca="true" t="shared" si="42" ref="K25:P25">$I$25*K39*$B$45</f>
        <v>0</v>
      </c>
      <c r="L25" s="24">
        <f t="shared" si="42"/>
        <v>0</v>
      </c>
      <c r="M25" s="24">
        <f t="shared" si="42"/>
        <v>0</v>
      </c>
      <c r="N25" s="24">
        <f t="shared" si="42"/>
        <v>0</v>
      </c>
      <c r="O25" s="24">
        <f t="shared" si="42"/>
        <v>0</v>
      </c>
      <c r="P25" s="24">
        <f t="shared" si="42"/>
        <v>0</v>
      </c>
      <c r="Q25" s="24">
        <f t="shared" si="41"/>
        <v>0</v>
      </c>
      <c r="R25" s="24">
        <f t="shared" si="41"/>
        <v>0</v>
      </c>
      <c r="S25" s="24">
        <f t="shared" si="41"/>
        <v>0</v>
      </c>
      <c r="T25" s="24">
        <f t="shared" si="41"/>
        <v>0</v>
      </c>
      <c r="U25" s="24">
        <f t="shared" si="41"/>
        <v>0</v>
      </c>
      <c r="V25" s="24">
        <f t="shared" si="41"/>
        <v>0</v>
      </c>
      <c r="W25" s="24">
        <f t="shared" si="41"/>
        <v>0</v>
      </c>
      <c r="X25" s="24">
        <f t="shared" si="41"/>
        <v>0</v>
      </c>
      <c r="Y25" s="24">
        <f t="shared" si="41"/>
        <v>0</v>
      </c>
      <c r="Z25" s="24">
        <f t="shared" si="41"/>
        <v>0</v>
      </c>
      <c r="AA25" s="24">
        <f t="shared" si="41"/>
        <v>0</v>
      </c>
      <c r="AB25" s="24">
        <f t="shared" si="41"/>
        <v>0</v>
      </c>
      <c r="AC25" s="25" t="s">
        <v>21</v>
      </c>
      <c r="AD25" s="23">
        <v>0.3445907540735127</v>
      </c>
      <c r="AE25" s="46">
        <v>0</v>
      </c>
      <c r="AF25" s="24">
        <f>$AE$25*AF39*$B$45</f>
        <v>0</v>
      </c>
      <c r="AG25" s="24">
        <f>$AE$25*AG39*$B$45</f>
        <v>0</v>
      </c>
      <c r="AH25" s="24">
        <f>$AE$25*AH39*$B$45</f>
        <v>0</v>
      </c>
      <c r="AI25" s="24">
        <f>$AE$25*AI39*$B$45</f>
        <v>0</v>
      </c>
      <c r="AJ25" s="24">
        <f>$AE$25*AJ39*$B$45</f>
        <v>0</v>
      </c>
      <c r="AK25" s="9" t="s">
        <v>21</v>
      </c>
      <c r="AL25" s="23">
        <v>0.3445907540735127</v>
      </c>
      <c r="AM25" s="12">
        <v>0</v>
      </c>
      <c r="AN25" s="24">
        <f>$AM$25*$B$45*AN39</f>
        <v>0</v>
      </c>
      <c r="AO25" s="24">
        <f>$AM$25*$B$45*AO39</f>
        <v>0</v>
      </c>
      <c r="AP25" s="24" t="e">
        <f>#REF!*AP39*$B$45</f>
        <v>#REF!</v>
      </c>
      <c r="AQ25" s="24" t="e">
        <f>#REF!*AQ39*$B$45</f>
        <v>#REF!</v>
      </c>
      <c r="AR25" s="24" t="e">
        <f>#REF!*AR39*$B$45</f>
        <v>#REF!</v>
      </c>
      <c r="AS25" s="24" t="e">
        <f>#REF!*AS39*$B$45</f>
        <v>#REF!</v>
      </c>
      <c r="AT25" s="25" t="s">
        <v>21</v>
      </c>
      <c r="AU25" s="23">
        <v>0.3445907540735127</v>
      </c>
      <c r="AV25" s="12">
        <v>0</v>
      </c>
      <c r="AW25" s="24">
        <f>$AV$25*$B$45*AW39</f>
        <v>0</v>
      </c>
      <c r="AX25" s="9" t="s">
        <v>21</v>
      </c>
      <c r="AY25" s="23">
        <v>0.3445907540735127</v>
      </c>
      <c r="AZ25" s="46">
        <v>0</v>
      </c>
      <c r="BA25" s="24">
        <f aca="true" t="shared" si="43" ref="BA25:BL25">$AZ$25*$B$45*BA39</f>
        <v>0</v>
      </c>
      <c r="BB25" s="24">
        <f t="shared" si="43"/>
        <v>0</v>
      </c>
      <c r="BC25" s="24">
        <f t="shared" si="43"/>
        <v>0</v>
      </c>
      <c r="BD25" s="24">
        <f t="shared" si="43"/>
        <v>0</v>
      </c>
      <c r="BE25" s="24">
        <f t="shared" si="43"/>
        <v>0</v>
      </c>
      <c r="BF25" s="24">
        <f t="shared" si="43"/>
        <v>0</v>
      </c>
      <c r="BG25" s="24">
        <f t="shared" si="43"/>
        <v>0</v>
      </c>
      <c r="BH25" s="24">
        <f t="shared" si="43"/>
        <v>0</v>
      </c>
      <c r="BI25" s="24">
        <f t="shared" si="43"/>
        <v>0</v>
      </c>
      <c r="BJ25" s="24">
        <f t="shared" si="43"/>
        <v>0</v>
      </c>
      <c r="BK25" s="24">
        <f t="shared" si="43"/>
        <v>0</v>
      </c>
      <c r="BL25" s="24">
        <f t="shared" si="43"/>
        <v>0</v>
      </c>
      <c r="BM25" s="9" t="s">
        <v>21</v>
      </c>
      <c r="BN25" s="10">
        <v>0.3445907540735127</v>
      </c>
      <c r="BO25" s="12">
        <v>0</v>
      </c>
      <c r="BP25" s="24">
        <f>$I$25*BP39*$B$45</f>
        <v>0</v>
      </c>
      <c r="BQ25" s="24">
        <f>$I$25*BQ39*$B$45</f>
        <v>0</v>
      </c>
      <c r="BR25" s="9" t="s">
        <v>21</v>
      </c>
      <c r="BS25" s="46">
        <v>0</v>
      </c>
      <c r="BT25" s="24">
        <f>$AZ$25*$B$45*BT39</f>
        <v>0</v>
      </c>
      <c r="BU25" s="9" t="s">
        <v>21</v>
      </c>
      <c r="BV25" s="12">
        <v>0</v>
      </c>
      <c r="BW25" s="24">
        <f>$AM$25*$B$45*BW39</f>
        <v>0</v>
      </c>
      <c r="CG25" s="1"/>
      <c r="CH25" s="1"/>
      <c r="CI25" s="1"/>
      <c r="CJ25" s="1"/>
    </row>
    <row r="26" spans="1:88" ht="37.5" customHeight="1">
      <c r="A26" s="56" t="s">
        <v>35</v>
      </c>
      <c r="B26" s="56"/>
      <c r="C26" s="56"/>
      <c r="D26" s="56"/>
      <c r="E26" s="56"/>
      <c r="F26" s="56"/>
      <c r="G26" s="9" t="s">
        <v>87</v>
      </c>
      <c r="H26" s="10">
        <v>7.580996589617279</v>
      </c>
      <c r="I26" s="12">
        <v>0.35</v>
      </c>
      <c r="J26" s="24">
        <f aca="true" t="shared" si="44" ref="J26:AB26">$I$26*J39*$B$45</f>
        <v>2216.34</v>
      </c>
      <c r="K26" s="24">
        <f aca="true" t="shared" si="45" ref="K26:P26">$I$26*K39*$B$45</f>
        <v>2510.7599999999993</v>
      </c>
      <c r="L26" s="24">
        <f t="shared" si="45"/>
        <v>2935.7999999999997</v>
      </c>
      <c r="M26" s="24">
        <f t="shared" si="45"/>
        <v>3509.0999999999995</v>
      </c>
      <c r="N26" s="24">
        <f t="shared" si="45"/>
        <v>2132.34</v>
      </c>
      <c r="O26" s="24">
        <f t="shared" si="45"/>
        <v>2996.7</v>
      </c>
      <c r="P26" s="24">
        <f t="shared" si="45"/>
        <v>3097.08</v>
      </c>
      <c r="Q26" s="24">
        <f t="shared" si="44"/>
        <v>1746.7799999999997</v>
      </c>
      <c r="R26" s="24">
        <f t="shared" si="44"/>
        <v>0</v>
      </c>
      <c r="S26" s="24">
        <f t="shared" si="44"/>
        <v>0</v>
      </c>
      <c r="T26" s="24">
        <f t="shared" si="44"/>
        <v>0</v>
      </c>
      <c r="U26" s="24">
        <f t="shared" si="44"/>
        <v>0</v>
      </c>
      <c r="V26" s="24">
        <f t="shared" si="44"/>
        <v>0</v>
      </c>
      <c r="W26" s="24">
        <f t="shared" si="44"/>
        <v>0</v>
      </c>
      <c r="X26" s="24">
        <f t="shared" si="44"/>
        <v>0</v>
      </c>
      <c r="Y26" s="24">
        <f t="shared" si="44"/>
        <v>0</v>
      </c>
      <c r="Z26" s="24">
        <f t="shared" si="44"/>
        <v>0</v>
      </c>
      <c r="AA26" s="24">
        <f t="shared" si="44"/>
        <v>0</v>
      </c>
      <c r="AB26" s="24">
        <f t="shared" si="44"/>
        <v>0</v>
      </c>
      <c r="AC26" s="25" t="s">
        <v>21</v>
      </c>
      <c r="AD26" s="23">
        <v>7.580996589617279</v>
      </c>
      <c r="AE26" s="12">
        <v>0.35</v>
      </c>
      <c r="AF26" s="24">
        <f>$AE$26*AF39*$B$45</f>
        <v>0</v>
      </c>
      <c r="AG26" s="24">
        <f>$AE$26*AG39*$B$45</f>
        <v>0</v>
      </c>
      <c r="AH26" s="24">
        <f>$AE$26*AH39*$B$45</f>
        <v>0</v>
      </c>
      <c r="AI26" s="24">
        <f>$AE$26*AI39*$B$45</f>
        <v>0</v>
      </c>
      <c r="AJ26" s="24">
        <f>$AE$26*AJ39*$B$45</f>
        <v>0</v>
      </c>
      <c r="AK26" s="9" t="s">
        <v>87</v>
      </c>
      <c r="AL26" s="23">
        <v>7.580996589617279</v>
      </c>
      <c r="AM26" s="12">
        <v>0.11</v>
      </c>
      <c r="AN26" s="24">
        <f>$AM$26*$B$45*AN39</f>
        <v>337.524</v>
      </c>
      <c r="AO26" s="24">
        <f>$AM$26*$B$45*AO39</f>
        <v>922.4159999999999</v>
      </c>
      <c r="AP26" s="24" t="e">
        <f>#REF!*AP39*$B$45</f>
        <v>#REF!</v>
      </c>
      <c r="AQ26" s="24" t="e">
        <f>#REF!*AQ39*$B$45</f>
        <v>#REF!</v>
      </c>
      <c r="AR26" s="24" t="e">
        <f>#REF!*AR39*$B$45</f>
        <v>#REF!</v>
      </c>
      <c r="AS26" s="24" t="e">
        <f>#REF!*AS39*$B$45</f>
        <v>#REF!</v>
      </c>
      <c r="AT26" s="25" t="s">
        <v>21</v>
      </c>
      <c r="AU26" s="23">
        <v>7.580996589617279</v>
      </c>
      <c r="AV26" s="12">
        <v>0.35</v>
      </c>
      <c r="AW26" s="24">
        <f>$AV$26*$B$45*AW39</f>
        <v>0</v>
      </c>
      <c r="AX26" s="9" t="s">
        <v>87</v>
      </c>
      <c r="AY26" s="23">
        <v>7.580996589617279</v>
      </c>
      <c r="AZ26" s="12">
        <v>0.35</v>
      </c>
      <c r="BA26" s="24">
        <f aca="true" t="shared" si="46" ref="BA26:BL26">$AZ$26*$B$45*BA39</f>
        <v>2219.7</v>
      </c>
      <c r="BB26" s="24">
        <f t="shared" si="46"/>
        <v>3031.5599999999995</v>
      </c>
      <c r="BC26" s="24">
        <f t="shared" si="46"/>
        <v>1732.4999999999998</v>
      </c>
      <c r="BD26" s="24">
        <f t="shared" si="46"/>
        <v>3022.74</v>
      </c>
      <c r="BE26" s="24">
        <f t="shared" si="46"/>
        <v>1714.0199999999998</v>
      </c>
      <c r="BF26" s="24">
        <f t="shared" si="46"/>
        <v>2445.6599999999994</v>
      </c>
      <c r="BG26" s="24">
        <f t="shared" si="46"/>
        <v>3080.2799999999993</v>
      </c>
      <c r="BH26" s="24">
        <f t="shared" si="46"/>
        <v>2978.22</v>
      </c>
      <c r="BI26" s="24">
        <f t="shared" si="46"/>
        <v>1706.4599999999998</v>
      </c>
      <c r="BJ26" s="24">
        <f t="shared" si="46"/>
        <v>2427.1799999999994</v>
      </c>
      <c r="BK26" s="24">
        <f t="shared" si="46"/>
        <v>3086.1599999999994</v>
      </c>
      <c r="BL26" s="24">
        <f t="shared" si="46"/>
        <v>2436.8399999999997</v>
      </c>
      <c r="BM26" s="9" t="s">
        <v>87</v>
      </c>
      <c r="BN26" s="10">
        <v>7.580996589617279</v>
      </c>
      <c r="BO26" s="12">
        <v>0.35</v>
      </c>
      <c r="BP26" s="24">
        <f>$I$26*BP39*$B$45</f>
        <v>2737.5599999999995</v>
      </c>
      <c r="BQ26" s="24">
        <f>$I$26*BQ39*$B$45</f>
        <v>3412.08</v>
      </c>
      <c r="BR26" s="9" t="s">
        <v>87</v>
      </c>
      <c r="BS26" s="12">
        <v>0.35</v>
      </c>
      <c r="BT26" s="24">
        <f>$AZ$26*$B$45*BT39</f>
        <v>2140.3199999999997</v>
      </c>
      <c r="BU26" s="9" t="s">
        <v>87</v>
      </c>
      <c r="BV26" s="12">
        <v>0.11</v>
      </c>
      <c r="BW26" s="24">
        <f>$AM$26*$B$45*BW39</f>
        <v>280.5</v>
      </c>
      <c r="CG26" s="1"/>
      <c r="CH26" s="1"/>
      <c r="CI26" s="1"/>
      <c r="CJ26" s="1"/>
    </row>
    <row r="27" spans="1:88" ht="45" customHeight="1">
      <c r="A27" s="56" t="s">
        <v>36</v>
      </c>
      <c r="B27" s="56"/>
      <c r="C27" s="56"/>
      <c r="D27" s="56"/>
      <c r="E27" s="56"/>
      <c r="F27" s="56"/>
      <c r="G27" s="13" t="s">
        <v>22</v>
      </c>
      <c r="H27" s="14">
        <v>2.067544524441076</v>
      </c>
      <c r="I27" s="12">
        <v>0.04</v>
      </c>
      <c r="J27" s="24">
        <f aca="true" t="shared" si="47" ref="J27:AB27">$I$27*J39*$B$45</f>
        <v>253.296</v>
      </c>
      <c r="K27" s="24">
        <f aca="true" t="shared" si="48" ref="K27:P27">$I$27*K39*$B$45</f>
        <v>286.94399999999996</v>
      </c>
      <c r="L27" s="24">
        <f t="shared" si="48"/>
        <v>335.52</v>
      </c>
      <c r="M27" s="24">
        <f t="shared" si="48"/>
        <v>401.04</v>
      </c>
      <c r="N27" s="24">
        <f t="shared" si="48"/>
        <v>243.696</v>
      </c>
      <c r="O27" s="24">
        <f t="shared" si="48"/>
        <v>342.48</v>
      </c>
      <c r="P27" s="24">
        <f t="shared" si="48"/>
        <v>353.952</v>
      </c>
      <c r="Q27" s="24">
        <f t="shared" si="47"/>
        <v>199.632</v>
      </c>
      <c r="R27" s="24">
        <f t="shared" si="47"/>
        <v>0</v>
      </c>
      <c r="S27" s="24">
        <f t="shared" si="47"/>
        <v>0</v>
      </c>
      <c r="T27" s="24">
        <f t="shared" si="47"/>
        <v>0</v>
      </c>
      <c r="U27" s="24">
        <f t="shared" si="47"/>
        <v>0</v>
      </c>
      <c r="V27" s="24">
        <f t="shared" si="47"/>
        <v>0</v>
      </c>
      <c r="W27" s="24">
        <f t="shared" si="47"/>
        <v>0</v>
      </c>
      <c r="X27" s="24">
        <f t="shared" si="47"/>
        <v>0</v>
      </c>
      <c r="Y27" s="24">
        <f t="shared" si="47"/>
        <v>0</v>
      </c>
      <c r="Z27" s="24">
        <f t="shared" si="47"/>
        <v>0</v>
      </c>
      <c r="AA27" s="24">
        <f t="shared" si="47"/>
        <v>0</v>
      </c>
      <c r="AB27" s="24">
        <f t="shared" si="47"/>
        <v>0</v>
      </c>
      <c r="AC27" s="27" t="s">
        <v>22</v>
      </c>
      <c r="AD27" s="29">
        <v>2.067544524441076</v>
      </c>
      <c r="AE27" s="46">
        <v>0.04</v>
      </c>
      <c r="AF27" s="24">
        <f>$AE$27*AF39*$B$45</f>
        <v>0</v>
      </c>
      <c r="AG27" s="24">
        <f>$AE$27*AG39*$B$45</f>
        <v>0</v>
      </c>
      <c r="AH27" s="24">
        <f>$AE$27*AH39*$B$45</f>
        <v>0</v>
      </c>
      <c r="AI27" s="24">
        <f>$AE$27*AI39*$B$45</f>
        <v>0</v>
      </c>
      <c r="AJ27" s="24">
        <f>$AE$27*AJ39*$B$45</f>
        <v>0</v>
      </c>
      <c r="AK27" s="13" t="s">
        <v>22</v>
      </c>
      <c r="AL27" s="29">
        <v>2.067544524441076</v>
      </c>
      <c r="AM27" s="12">
        <v>0.04</v>
      </c>
      <c r="AN27" s="24">
        <f>$AM$27*$B$45*AN39</f>
        <v>122.73599999999999</v>
      </c>
      <c r="AO27" s="24">
        <f>$AM$27*$B$45*AO39</f>
        <v>335.424</v>
      </c>
      <c r="AP27" s="24" t="e">
        <f>#REF!*AP39*$B$45</f>
        <v>#REF!</v>
      </c>
      <c r="AQ27" s="24" t="e">
        <f>#REF!*AQ39*$B$45</f>
        <v>#REF!</v>
      </c>
      <c r="AR27" s="24" t="e">
        <f>#REF!*AR39*$B$45</f>
        <v>#REF!</v>
      </c>
      <c r="AS27" s="24" t="e">
        <f>#REF!*AS39*$B$45</f>
        <v>#REF!</v>
      </c>
      <c r="AT27" s="27" t="s">
        <v>22</v>
      </c>
      <c r="AU27" s="29">
        <v>2.067544524441076</v>
      </c>
      <c r="AV27" s="12">
        <v>0.04</v>
      </c>
      <c r="AW27" s="24">
        <f>$AV$27*$B$45*AW39</f>
        <v>0</v>
      </c>
      <c r="AX27" s="13" t="s">
        <v>22</v>
      </c>
      <c r="AY27" s="29">
        <v>2.067544524441076</v>
      </c>
      <c r="AZ27" s="46">
        <v>0.04</v>
      </c>
      <c r="BA27" s="24">
        <f aca="true" t="shared" si="49" ref="BA27:BL27">$AZ$27*$B$45*BA39</f>
        <v>253.67999999999998</v>
      </c>
      <c r="BB27" s="24">
        <f t="shared" si="49"/>
        <v>346.46399999999994</v>
      </c>
      <c r="BC27" s="24">
        <f t="shared" si="49"/>
        <v>198</v>
      </c>
      <c r="BD27" s="24">
        <f t="shared" si="49"/>
        <v>345.456</v>
      </c>
      <c r="BE27" s="24">
        <f t="shared" si="49"/>
        <v>195.888</v>
      </c>
      <c r="BF27" s="24">
        <f t="shared" si="49"/>
        <v>279.50399999999996</v>
      </c>
      <c r="BG27" s="24">
        <f t="shared" si="49"/>
        <v>352.032</v>
      </c>
      <c r="BH27" s="24">
        <f t="shared" si="49"/>
        <v>340.368</v>
      </c>
      <c r="BI27" s="24">
        <f t="shared" si="49"/>
        <v>195.024</v>
      </c>
      <c r="BJ27" s="24">
        <f t="shared" si="49"/>
        <v>277.392</v>
      </c>
      <c r="BK27" s="24">
        <f t="shared" si="49"/>
        <v>352.70399999999995</v>
      </c>
      <c r="BL27" s="24">
        <f t="shared" si="49"/>
        <v>278.49600000000004</v>
      </c>
      <c r="BM27" s="13" t="s">
        <v>22</v>
      </c>
      <c r="BN27" s="14">
        <v>2.067544524441076</v>
      </c>
      <c r="BO27" s="12">
        <v>0.04</v>
      </c>
      <c r="BP27" s="24">
        <f>$I$27*BP39*$B$45</f>
        <v>312.864</v>
      </c>
      <c r="BQ27" s="24">
        <f>$I$27*BQ39*$B$45</f>
        <v>389.952</v>
      </c>
      <c r="BR27" s="13" t="s">
        <v>22</v>
      </c>
      <c r="BS27" s="46">
        <v>0.04</v>
      </c>
      <c r="BT27" s="24">
        <f>$AZ$27*$B$45*BT39</f>
        <v>244.608</v>
      </c>
      <c r="BU27" s="13" t="s">
        <v>22</v>
      </c>
      <c r="BV27" s="12">
        <v>0.04</v>
      </c>
      <c r="BW27" s="24">
        <f>$AM$27*$B$45*BW39</f>
        <v>102</v>
      </c>
      <c r="CG27" s="1"/>
      <c r="CH27" s="1"/>
      <c r="CI27" s="1"/>
      <c r="CJ27" s="1"/>
    </row>
    <row r="28" spans="1:88" ht="68.25" customHeight="1">
      <c r="A28" s="56" t="s">
        <v>37</v>
      </c>
      <c r="B28" s="56"/>
      <c r="C28" s="56"/>
      <c r="D28" s="56"/>
      <c r="E28" s="56"/>
      <c r="F28" s="56"/>
      <c r="G28" s="9" t="s">
        <v>87</v>
      </c>
      <c r="H28" s="10">
        <v>23.776762031072376</v>
      </c>
      <c r="I28" s="12">
        <v>5.21</v>
      </c>
      <c r="J28" s="24">
        <f aca="true" t="shared" si="50" ref="J28:AB28">$I$28*J39*$B$45</f>
        <v>32991.804000000004</v>
      </c>
      <c r="K28" s="24">
        <f aca="true" t="shared" si="51" ref="K28:P28">$I$28*K39*$B$45</f>
        <v>37374.45599999999</v>
      </c>
      <c r="L28" s="24">
        <f t="shared" si="51"/>
        <v>43701.479999999996</v>
      </c>
      <c r="M28" s="24">
        <f t="shared" si="51"/>
        <v>52235.46</v>
      </c>
      <c r="N28" s="24">
        <f t="shared" si="51"/>
        <v>31741.403999999995</v>
      </c>
      <c r="O28" s="24">
        <f t="shared" si="51"/>
        <v>44608.020000000004</v>
      </c>
      <c r="P28" s="24">
        <f t="shared" si="51"/>
        <v>46102.248</v>
      </c>
      <c r="Q28" s="24">
        <f t="shared" si="50"/>
        <v>26002.068</v>
      </c>
      <c r="R28" s="24">
        <f t="shared" si="50"/>
        <v>0</v>
      </c>
      <c r="S28" s="24">
        <f t="shared" si="50"/>
        <v>0</v>
      </c>
      <c r="T28" s="24">
        <f t="shared" si="50"/>
        <v>0</v>
      </c>
      <c r="U28" s="24">
        <f t="shared" si="50"/>
        <v>0</v>
      </c>
      <c r="V28" s="24">
        <f t="shared" si="50"/>
        <v>0</v>
      </c>
      <c r="W28" s="24">
        <f t="shared" si="50"/>
        <v>0</v>
      </c>
      <c r="X28" s="24">
        <f t="shared" si="50"/>
        <v>0</v>
      </c>
      <c r="Y28" s="24">
        <f t="shared" si="50"/>
        <v>0</v>
      </c>
      <c r="Z28" s="24">
        <f t="shared" si="50"/>
        <v>0</v>
      </c>
      <c r="AA28" s="24">
        <f t="shared" si="50"/>
        <v>0</v>
      </c>
      <c r="AB28" s="24">
        <f t="shared" si="50"/>
        <v>0</v>
      </c>
      <c r="AC28" s="25" t="s">
        <v>21</v>
      </c>
      <c r="AD28" s="23">
        <v>23.776762031072376</v>
      </c>
      <c r="AE28" s="46">
        <v>4.75</v>
      </c>
      <c r="AF28" s="24">
        <f>$AE$28*AF39*$B$45</f>
        <v>0</v>
      </c>
      <c r="AG28" s="24">
        <f>$AE$28*AG39*$B$45</f>
        <v>0</v>
      </c>
      <c r="AH28" s="24">
        <f>$AE$28*AH39*$B$45</f>
        <v>0</v>
      </c>
      <c r="AI28" s="24">
        <f>$AE$28*AI39*$B$45</f>
        <v>0</v>
      </c>
      <c r="AJ28" s="24">
        <f>$AE$28*AJ39*$B$45</f>
        <v>0</v>
      </c>
      <c r="AK28" s="9" t="s">
        <v>87</v>
      </c>
      <c r="AL28" s="23">
        <v>23.776762031072376</v>
      </c>
      <c r="AM28" s="12">
        <v>1.56</v>
      </c>
      <c r="AN28" s="24">
        <f>$AM$28*$B$45*AN39</f>
        <v>4786.704</v>
      </c>
      <c r="AO28" s="24">
        <f>$AM$28*$B$45*AO39</f>
        <v>13081.535999999998</v>
      </c>
      <c r="AP28" s="24" t="e">
        <f>#REF!*AP39*$B$45</f>
        <v>#REF!</v>
      </c>
      <c r="AQ28" s="24" t="e">
        <f>#REF!*AQ39*$B$45</f>
        <v>#REF!</v>
      </c>
      <c r="AR28" s="24" t="e">
        <f>#REF!*AR39*$B$45</f>
        <v>#REF!</v>
      </c>
      <c r="AS28" s="24" t="e">
        <f>#REF!*AS39*$B$45</f>
        <v>#REF!</v>
      </c>
      <c r="AT28" s="25" t="s">
        <v>21</v>
      </c>
      <c r="AU28" s="23">
        <v>23.776762031072376</v>
      </c>
      <c r="AV28" s="12">
        <v>5.21</v>
      </c>
      <c r="AW28" s="24">
        <f>$AV$28*$B$45*AW39</f>
        <v>0</v>
      </c>
      <c r="AX28" s="9" t="s">
        <v>87</v>
      </c>
      <c r="AY28" s="23">
        <v>23.776762031072376</v>
      </c>
      <c r="AZ28" s="46">
        <v>4.75</v>
      </c>
      <c r="BA28" s="24">
        <f aca="true" t="shared" si="52" ref="BA28:BL28">$AZ$28*$B$45*BA39</f>
        <v>30124.5</v>
      </c>
      <c r="BB28" s="24">
        <f t="shared" si="52"/>
        <v>41142.6</v>
      </c>
      <c r="BC28" s="24">
        <f t="shared" si="52"/>
        <v>23512.5</v>
      </c>
      <c r="BD28" s="24">
        <f t="shared" si="52"/>
        <v>41022.9</v>
      </c>
      <c r="BE28" s="24">
        <f t="shared" si="52"/>
        <v>23261.7</v>
      </c>
      <c r="BF28" s="24">
        <f t="shared" si="52"/>
        <v>33191.1</v>
      </c>
      <c r="BG28" s="24">
        <f t="shared" si="52"/>
        <v>41803.799999999996</v>
      </c>
      <c r="BH28" s="24">
        <f t="shared" si="52"/>
        <v>40418.700000000004</v>
      </c>
      <c r="BI28" s="24">
        <f t="shared" si="52"/>
        <v>23159.100000000002</v>
      </c>
      <c r="BJ28" s="24">
        <f t="shared" si="52"/>
        <v>32940.299999999996</v>
      </c>
      <c r="BK28" s="24">
        <f t="shared" si="52"/>
        <v>41883.6</v>
      </c>
      <c r="BL28" s="24">
        <f t="shared" si="52"/>
        <v>33071.4</v>
      </c>
      <c r="BM28" s="9" t="s">
        <v>87</v>
      </c>
      <c r="BN28" s="10">
        <v>23.776762031072376</v>
      </c>
      <c r="BO28" s="12">
        <v>5.21</v>
      </c>
      <c r="BP28" s="24">
        <f>$I$28*BP39*$B$45</f>
        <v>40750.53599999999</v>
      </c>
      <c r="BQ28" s="24">
        <f>$I$28*BQ39*$B$45</f>
        <v>50791.24800000001</v>
      </c>
      <c r="BR28" s="9" t="s">
        <v>87</v>
      </c>
      <c r="BS28" s="46">
        <v>4.75</v>
      </c>
      <c r="BT28" s="24">
        <f>$AZ$28*$B$45*BT39</f>
        <v>29047.2</v>
      </c>
      <c r="BU28" s="9" t="s">
        <v>87</v>
      </c>
      <c r="BV28" s="12">
        <v>1.56</v>
      </c>
      <c r="BW28" s="24">
        <f>$AM$28*$B$45*BW39</f>
        <v>3977.9999999999995</v>
      </c>
      <c r="CG28" s="1"/>
      <c r="CH28" s="1"/>
      <c r="CI28" s="1"/>
      <c r="CJ28" s="1"/>
    </row>
    <row r="29" spans="1:88" ht="12.75">
      <c r="A29" s="57" t="s">
        <v>23</v>
      </c>
      <c r="B29" s="57"/>
      <c r="C29" s="57"/>
      <c r="D29" s="57"/>
      <c r="E29" s="57"/>
      <c r="F29" s="57"/>
      <c r="G29" s="11"/>
      <c r="H29" s="6">
        <f>SUM(H30:H32)</f>
        <v>14.81716559302766</v>
      </c>
      <c r="I29" s="41">
        <f aca="true" t="shared" si="53" ref="I29:AB29">SUM(I30:I35)</f>
        <v>3.15</v>
      </c>
      <c r="J29" s="21">
        <f t="shared" si="53"/>
        <v>19947.06</v>
      </c>
      <c r="K29" s="21">
        <f t="shared" si="53"/>
        <v>22596.84</v>
      </c>
      <c r="L29" s="21">
        <f t="shared" si="53"/>
        <v>26422.2</v>
      </c>
      <c r="M29" s="21">
        <f t="shared" si="53"/>
        <v>31581.9</v>
      </c>
      <c r="N29" s="21">
        <f t="shared" si="53"/>
        <v>19191.06</v>
      </c>
      <c r="O29" s="21">
        <f t="shared" si="53"/>
        <v>26970.3</v>
      </c>
      <c r="P29" s="21">
        <f t="shared" si="53"/>
        <v>27873.72</v>
      </c>
      <c r="Q29" s="21">
        <f t="shared" si="53"/>
        <v>15721.02</v>
      </c>
      <c r="R29" s="21">
        <f t="shared" si="53"/>
        <v>0</v>
      </c>
      <c r="S29" s="21">
        <f t="shared" si="53"/>
        <v>0</v>
      </c>
      <c r="T29" s="21">
        <f t="shared" si="53"/>
        <v>0</v>
      </c>
      <c r="U29" s="21">
        <f t="shared" si="53"/>
        <v>0</v>
      </c>
      <c r="V29" s="21">
        <f t="shared" si="53"/>
        <v>0</v>
      </c>
      <c r="W29" s="28" t="e">
        <f t="shared" si="53"/>
        <v>#REF!</v>
      </c>
      <c r="X29" s="28" t="e">
        <f t="shared" si="53"/>
        <v>#REF!</v>
      </c>
      <c r="Y29" s="28" t="e">
        <f t="shared" si="53"/>
        <v>#REF!</v>
      </c>
      <c r="Z29" s="28" t="e">
        <f t="shared" si="53"/>
        <v>#REF!</v>
      </c>
      <c r="AA29" s="28" t="e">
        <f t="shared" si="53"/>
        <v>#REF!</v>
      </c>
      <c r="AB29" s="21">
        <f t="shared" si="53"/>
        <v>0</v>
      </c>
      <c r="AC29" s="26"/>
      <c r="AD29" s="28">
        <f>SUM(AD30:AD32)</f>
        <v>14.81716559302766</v>
      </c>
      <c r="AE29" s="47">
        <f aca="true" t="shared" si="54" ref="AE29:AJ29">SUM(AE30:AE35)</f>
        <v>3.15</v>
      </c>
      <c r="AF29" s="21">
        <f t="shared" si="54"/>
        <v>0</v>
      </c>
      <c r="AG29" s="28">
        <f t="shared" si="54"/>
        <v>0</v>
      </c>
      <c r="AH29" s="21">
        <f t="shared" si="54"/>
        <v>0</v>
      </c>
      <c r="AI29" s="21">
        <f t="shared" si="54"/>
        <v>0</v>
      </c>
      <c r="AJ29" s="21">
        <f t="shared" si="54"/>
        <v>0</v>
      </c>
      <c r="AK29" s="11"/>
      <c r="AL29" s="28">
        <f>SUM(AL30:AL32)</f>
        <v>14.81716559302766</v>
      </c>
      <c r="AM29" s="41">
        <f aca="true" t="shared" si="55" ref="AM29:AS29">SUM(AM30:AM35)</f>
        <v>3.44</v>
      </c>
      <c r="AN29" s="31">
        <f t="shared" si="55"/>
        <v>10555.295999999998</v>
      </c>
      <c r="AO29" s="31">
        <f t="shared" si="55"/>
        <v>28846.464</v>
      </c>
      <c r="AP29" s="28" t="e">
        <f t="shared" si="55"/>
        <v>#REF!</v>
      </c>
      <c r="AQ29" s="28" t="e">
        <f t="shared" si="55"/>
        <v>#REF!</v>
      </c>
      <c r="AR29" s="28" t="e">
        <f t="shared" si="55"/>
        <v>#REF!</v>
      </c>
      <c r="AS29" s="28" t="e">
        <f t="shared" si="55"/>
        <v>#REF!</v>
      </c>
      <c r="AT29" s="26"/>
      <c r="AU29" s="28">
        <f>SUM(AU30:AU32)</f>
        <v>14.81716559302766</v>
      </c>
      <c r="AV29" s="41">
        <f>SUM(AV30:AV35)</f>
        <v>3.15</v>
      </c>
      <c r="AW29" s="28">
        <f>SUM(AW30:AW35)</f>
        <v>0</v>
      </c>
      <c r="AX29" s="11"/>
      <c r="AY29" s="28">
        <f>SUM(AY30:AY32)</f>
        <v>14.81716559302766</v>
      </c>
      <c r="AZ29" s="47">
        <f>SUM(AZ30:AZ35)</f>
        <v>3.15</v>
      </c>
      <c r="BA29" s="28">
        <f aca="true" t="shared" si="56" ref="BA29:BL29">SUM(BA30:BA35)</f>
        <v>19977.3</v>
      </c>
      <c r="BB29" s="28">
        <f t="shared" si="56"/>
        <v>27284.039999999997</v>
      </c>
      <c r="BC29" s="28">
        <f t="shared" si="56"/>
        <v>15592.5</v>
      </c>
      <c r="BD29" s="28">
        <f t="shared" si="56"/>
        <v>27204.660000000003</v>
      </c>
      <c r="BE29" s="28">
        <f t="shared" si="56"/>
        <v>15426.18</v>
      </c>
      <c r="BF29" s="28">
        <f t="shared" si="56"/>
        <v>22010.939999999995</v>
      </c>
      <c r="BG29" s="28">
        <f t="shared" si="56"/>
        <v>27722.52</v>
      </c>
      <c r="BH29" s="28">
        <f t="shared" si="56"/>
        <v>26803.98</v>
      </c>
      <c r="BI29" s="28">
        <f t="shared" si="56"/>
        <v>15358.14</v>
      </c>
      <c r="BJ29" s="28">
        <f t="shared" si="56"/>
        <v>21844.619999999995</v>
      </c>
      <c r="BK29" s="28">
        <f t="shared" si="56"/>
        <v>27775.439999999995</v>
      </c>
      <c r="BL29" s="28">
        <f t="shared" si="56"/>
        <v>21931.56</v>
      </c>
      <c r="BM29" s="11"/>
      <c r="BN29" s="6">
        <f>SUM(BN30:BN32)</f>
        <v>14.81716559302766</v>
      </c>
      <c r="BO29" s="41">
        <f>SUM(BO30:BO35)</f>
        <v>3.15</v>
      </c>
      <c r="BP29" s="21">
        <f>SUM(BP30:BP35)</f>
        <v>24638.039999999997</v>
      </c>
      <c r="BQ29" s="21">
        <f>SUM(BQ30:BQ35)</f>
        <v>30708.72</v>
      </c>
      <c r="BR29" s="11"/>
      <c r="BS29" s="47">
        <f>SUM(BS30:BS35)</f>
        <v>3.15</v>
      </c>
      <c r="BT29" s="28">
        <f>SUM(BT30:BT35)</f>
        <v>19262.88</v>
      </c>
      <c r="BU29" s="11"/>
      <c r="BV29" s="41">
        <f>SUM(BV30:BV35)</f>
        <v>3.44</v>
      </c>
      <c r="BW29" s="31">
        <f>SUM(BW30:BW35)</f>
        <v>8772</v>
      </c>
      <c r="CG29" s="1"/>
      <c r="CH29" s="1"/>
      <c r="CI29" s="1"/>
      <c r="CJ29" s="1"/>
    </row>
    <row r="30" spans="1:88" ht="95.25" customHeight="1">
      <c r="A30" s="56" t="s">
        <v>38</v>
      </c>
      <c r="B30" s="56"/>
      <c r="C30" s="56"/>
      <c r="D30" s="56"/>
      <c r="E30" s="56"/>
      <c r="F30" s="56"/>
      <c r="G30" s="13" t="s">
        <v>88</v>
      </c>
      <c r="H30" s="14">
        <v>11.753978779840848</v>
      </c>
      <c r="I30" s="12">
        <v>1.36</v>
      </c>
      <c r="J30" s="30">
        <f aca="true" t="shared" si="57" ref="J30:AB30">$I$30*J39*$B$45</f>
        <v>8612.064000000002</v>
      </c>
      <c r="K30" s="30">
        <f aca="true" t="shared" si="58" ref="K30:P30">$I$30*K39*$B$45</f>
        <v>9756.096000000001</v>
      </c>
      <c r="L30" s="30">
        <f t="shared" si="58"/>
        <v>11407.68</v>
      </c>
      <c r="M30" s="30">
        <f t="shared" si="58"/>
        <v>13635.36</v>
      </c>
      <c r="N30" s="30">
        <f t="shared" si="58"/>
        <v>8285.664</v>
      </c>
      <c r="O30" s="30">
        <f t="shared" si="58"/>
        <v>11644.32</v>
      </c>
      <c r="P30" s="30">
        <f t="shared" si="58"/>
        <v>12034.368</v>
      </c>
      <c r="Q30" s="30">
        <f t="shared" si="57"/>
        <v>6787.488</v>
      </c>
      <c r="R30" s="30">
        <f t="shared" si="57"/>
        <v>0</v>
      </c>
      <c r="S30" s="30">
        <f t="shared" si="57"/>
        <v>0</v>
      </c>
      <c r="T30" s="30">
        <f t="shared" si="57"/>
        <v>0</v>
      </c>
      <c r="U30" s="30">
        <f t="shared" si="57"/>
        <v>0</v>
      </c>
      <c r="V30" s="30">
        <f t="shared" si="57"/>
        <v>0</v>
      </c>
      <c r="W30" s="30">
        <f t="shared" si="57"/>
        <v>0</v>
      </c>
      <c r="X30" s="30">
        <f t="shared" si="57"/>
        <v>0</v>
      </c>
      <c r="Y30" s="30">
        <f t="shared" si="57"/>
        <v>0</v>
      </c>
      <c r="Z30" s="30">
        <f t="shared" si="57"/>
        <v>0</v>
      </c>
      <c r="AA30" s="30">
        <f t="shared" si="57"/>
        <v>0</v>
      </c>
      <c r="AB30" s="30">
        <f t="shared" si="57"/>
        <v>0</v>
      </c>
      <c r="AC30" s="27" t="s">
        <v>24</v>
      </c>
      <c r="AD30" s="29">
        <v>11.753978779840848</v>
      </c>
      <c r="AE30" s="46">
        <v>1.36</v>
      </c>
      <c r="AF30" s="30">
        <f>$AE$30*AF39*$B$45</f>
        <v>0</v>
      </c>
      <c r="AG30" s="30">
        <f>$AE$30*AG39*$B$45</f>
        <v>0</v>
      </c>
      <c r="AH30" s="30">
        <f>$AE$30*AH39*$B$45</f>
        <v>0</v>
      </c>
      <c r="AI30" s="30">
        <f>$AE$30*AI39*$B$45</f>
        <v>0</v>
      </c>
      <c r="AJ30" s="30">
        <f>$AE$30*AJ39*$B$45</f>
        <v>0</v>
      </c>
      <c r="AK30" s="13" t="s">
        <v>88</v>
      </c>
      <c r="AL30" s="29">
        <v>11.753978779840848</v>
      </c>
      <c r="AM30" s="12">
        <v>1.76</v>
      </c>
      <c r="AN30" s="24">
        <f>$AM$30*$B$45*AN39</f>
        <v>5400.384</v>
      </c>
      <c r="AO30" s="24">
        <f>$AM$30*$B$45*AO39</f>
        <v>14758.655999999999</v>
      </c>
      <c r="AP30" s="24" t="e">
        <f>#REF!*AP39*$B$45</f>
        <v>#REF!</v>
      </c>
      <c r="AQ30" s="24" t="e">
        <f>#REF!*AQ39*$B$45</f>
        <v>#REF!</v>
      </c>
      <c r="AR30" s="24" t="e">
        <f>#REF!*AR39*$B$45</f>
        <v>#REF!</v>
      </c>
      <c r="AS30" s="24" t="e">
        <f>#REF!*AS39*$B$45</f>
        <v>#REF!</v>
      </c>
      <c r="AT30" s="27" t="s">
        <v>24</v>
      </c>
      <c r="AU30" s="29">
        <v>11.753978779840848</v>
      </c>
      <c r="AV30" s="12">
        <v>1.36</v>
      </c>
      <c r="AW30" s="24">
        <f>$AV$30*$B$45*AW39</f>
        <v>0</v>
      </c>
      <c r="AX30" s="13" t="s">
        <v>88</v>
      </c>
      <c r="AY30" s="29">
        <v>11.753978779840848</v>
      </c>
      <c r="AZ30" s="46">
        <v>1.36</v>
      </c>
      <c r="BA30" s="24">
        <f aca="true" t="shared" si="59" ref="BA30:BL30">$AZ$30*$B$45*BA39</f>
        <v>8625.12</v>
      </c>
      <c r="BB30" s="24">
        <f t="shared" si="59"/>
        <v>11779.776</v>
      </c>
      <c r="BC30" s="24">
        <f t="shared" si="59"/>
        <v>6732</v>
      </c>
      <c r="BD30" s="24">
        <f t="shared" si="59"/>
        <v>11745.504</v>
      </c>
      <c r="BE30" s="24">
        <f t="shared" si="59"/>
        <v>6660.192000000001</v>
      </c>
      <c r="BF30" s="24">
        <f t="shared" si="59"/>
        <v>9503.135999999999</v>
      </c>
      <c r="BG30" s="24">
        <f t="shared" si="59"/>
        <v>11969.088</v>
      </c>
      <c r="BH30" s="24">
        <f t="shared" si="59"/>
        <v>11572.512</v>
      </c>
      <c r="BI30" s="24">
        <f t="shared" si="59"/>
        <v>6630.816000000001</v>
      </c>
      <c r="BJ30" s="24">
        <f t="shared" si="59"/>
        <v>9431.328</v>
      </c>
      <c r="BK30" s="24">
        <f t="shared" si="59"/>
        <v>11991.936</v>
      </c>
      <c r="BL30" s="24">
        <f t="shared" si="59"/>
        <v>9468.864000000001</v>
      </c>
      <c r="BM30" s="13" t="s">
        <v>88</v>
      </c>
      <c r="BN30" s="14">
        <v>11.753978779840848</v>
      </c>
      <c r="BO30" s="12">
        <v>1.36</v>
      </c>
      <c r="BP30" s="30">
        <f>$I$30*BP39*$B$45</f>
        <v>10637.376</v>
      </c>
      <c r="BQ30" s="30">
        <f>$I$30*BQ39*$B$45</f>
        <v>13258.368</v>
      </c>
      <c r="BR30" s="13" t="s">
        <v>88</v>
      </c>
      <c r="BS30" s="46">
        <v>1.36</v>
      </c>
      <c r="BT30" s="24">
        <f>$AZ$30*$B$45*BT39</f>
        <v>8316.672</v>
      </c>
      <c r="BU30" s="13" t="s">
        <v>88</v>
      </c>
      <c r="BV30" s="12">
        <v>1.76</v>
      </c>
      <c r="BW30" s="24">
        <f>$AM$30*$B$45*BW39</f>
        <v>4488</v>
      </c>
      <c r="CG30" s="1"/>
      <c r="CH30" s="1"/>
      <c r="CI30" s="1"/>
      <c r="CJ30" s="1"/>
    </row>
    <row r="31" spans="1:88" ht="54.75" customHeight="1">
      <c r="A31" s="58" t="s">
        <v>39</v>
      </c>
      <c r="B31" s="58"/>
      <c r="C31" s="58"/>
      <c r="D31" s="58"/>
      <c r="E31" s="58"/>
      <c r="F31" s="58"/>
      <c r="G31" s="13" t="s">
        <v>25</v>
      </c>
      <c r="H31" s="14">
        <v>2.2252747252747254</v>
      </c>
      <c r="I31" s="12">
        <v>0.89</v>
      </c>
      <c r="J31" s="30">
        <f aca="true" t="shared" si="60" ref="J31:AB31">$I$31*J39*$B$45</f>
        <v>5635.836</v>
      </c>
      <c r="K31" s="30">
        <f aca="true" t="shared" si="61" ref="K31:P31">$I$31*K39*$B$45</f>
        <v>6384.503999999999</v>
      </c>
      <c r="L31" s="30">
        <f t="shared" si="61"/>
        <v>7465.32</v>
      </c>
      <c r="M31" s="30">
        <f t="shared" si="61"/>
        <v>8923.14</v>
      </c>
      <c r="N31" s="30">
        <f t="shared" si="61"/>
        <v>5422.236</v>
      </c>
      <c r="O31" s="30">
        <f t="shared" si="61"/>
        <v>7620.18</v>
      </c>
      <c r="P31" s="30">
        <f t="shared" si="61"/>
        <v>7875.431999999999</v>
      </c>
      <c r="Q31" s="30">
        <f t="shared" si="60"/>
        <v>4441.812</v>
      </c>
      <c r="R31" s="30">
        <f t="shared" si="60"/>
        <v>0</v>
      </c>
      <c r="S31" s="30">
        <f t="shared" si="60"/>
        <v>0</v>
      </c>
      <c r="T31" s="30">
        <f t="shared" si="60"/>
        <v>0</v>
      </c>
      <c r="U31" s="30">
        <f t="shared" si="60"/>
        <v>0</v>
      </c>
      <c r="V31" s="30">
        <f t="shared" si="60"/>
        <v>0</v>
      </c>
      <c r="W31" s="30">
        <f t="shared" si="60"/>
        <v>0</v>
      </c>
      <c r="X31" s="30">
        <f t="shared" si="60"/>
        <v>0</v>
      </c>
      <c r="Y31" s="30">
        <f t="shared" si="60"/>
        <v>0</v>
      </c>
      <c r="Z31" s="30">
        <f t="shared" si="60"/>
        <v>0</v>
      </c>
      <c r="AA31" s="30">
        <f t="shared" si="60"/>
        <v>0</v>
      </c>
      <c r="AB31" s="30">
        <f t="shared" si="60"/>
        <v>0</v>
      </c>
      <c r="AC31" s="27" t="s">
        <v>25</v>
      </c>
      <c r="AD31" s="29">
        <v>2.2252747252747254</v>
      </c>
      <c r="AE31" s="46">
        <v>0.89</v>
      </c>
      <c r="AF31" s="30">
        <f>$AE$31*AF39*$B$45</f>
        <v>0</v>
      </c>
      <c r="AG31" s="30">
        <f>$AE$31*AG39*$B$45</f>
        <v>0</v>
      </c>
      <c r="AH31" s="30">
        <f>$AE$31*AH39*$B$45</f>
        <v>0</v>
      </c>
      <c r="AI31" s="30">
        <f>$AE$31*AI39*$B$45</f>
        <v>0</v>
      </c>
      <c r="AJ31" s="30">
        <f>$AE$31*AJ39*$B$45</f>
        <v>0</v>
      </c>
      <c r="AK31" s="13" t="s">
        <v>25</v>
      </c>
      <c r="AL31" s="29">
        <v>2.2252747252747254</v>
      </c>
      <c r="AM31" s="12">
        <v>0.72</v>
      </c>
      <c r="AN31" s="24">
        <f>$AM$31*$B$45*AN39</f>
        <v>2209.248</v>
      </c>
      <c r="AO31" s="24">
        <f>$AM$31*$B$45*AO39</f>
        <v>6037.632</v>
      </c>
      <c r="AP31" s="24" t="e">
        <f>#REF!*AP39*$B$45</f>
        <v>#REF!</v>
      </c>
      <c r="AQ31" s="24" t="e">
        <f>#REF!*AQ39*$B$45</f>
        <v>#REF!</v>
      </c>
      <c r="AR31" s="24" t="e">
        <f>#REF!*AR39*$B$45</f>
        <v>#REF!</v>
      </c>
      <c r="AS31" s="24" t="e">
        <f>#REF!*AS39*$B$45</f>
        <v>#REF!</v>
      </c>
      <c r="AT31" s="27" t="s">
        <v>25</v>
      </c>
      <c r="AU31" s="29">
        <v>2.2252747252747254</v>
      </c>
      <c r="AV31" s="12">
        <v>0.89</v>
      </c>
      <c r="AW31" s="24">
        <f>$AV$31*$B$45*AW39</f>
        <v>0</v>
      </c>
      <c r="AX31" s="13" t="s">
        <v>25</v>
      </c>
      <c r="AY31" s="29">
        <v>2.2252747252747254</v>
      </c>
      <c r="AZ31" s="46">
        <v>0.89</v>
      </c>
      <c r="BA31" s="24">
        <f aca="true" t="shared" si="62" ref="BA31:BL31">$AZ$31*$B$45*BA39</f>
        <v>5644.38</v>
      </c>
      <c r="BB31" s="24">
        <f t="shared" si="62"/>
        <v>7708.824</v>
      </c>
      <c r="BC31" s="24">
        <f t="shared" si="62"/>
        <v>4405.5</v>
      </c>
      <c r="BD31" s="24">
        <f t="shared" si="62"/>
        <v>7686.396000000001</v>
      </c>
      <c r="BE31" s="24">
        <f t="shared" si="62"/>
        <v>4358.508</v>
      </c>
      <c r="BF31" s="24">
        <f t="shared" si="62"/>
        <v>6218.963999999999</v>
      </c>
      <c r="BG31" s="24">
        <f t="shared" si="62"/>
        <v>7832.7119999999995</v>
      </c>
      <c r="BH31" s="24">
        <f t="shared" si="62"/>
        <v>7573.188</v>
      </c>
      <c r="BI31" s="24">
        <f t="shared" si="62"/>
        <v>4339.284</v>
      </c>
      <c r="BJ31" s="24">
        <f t="shared" si="62"/>
        <v>6171.972</v>
      </c>
      <c r="BK31" s="24">
        <f t="shared" si="62"/>
        <v>7847.664</v>
      </c>
      <c r="BL31" s="24">
        <f t="shared" si="62"/>
        <v>6196.536</v>
      </c>
      <c r="BM31" s="13" t="s">
        <v>25</v>
      </c>
      <c r="BN31" s="14">
        <v>2.2252747252747254</v>
      </c>
      <c r="BO31" s="12">
        <v>0.89</v>
      </c>
      <c r="BP31" s="30">
        <f>$I$31*BP39*$B$45</f>
        <v>6961.224</v>
      </c>
      <c r="BQ31" s="30">
        <f>$I$31*BQ39*$B$45</f>
        <v>8676.431999999999</v>
      </c>
      <c r="BR31" s="13" t="s">
        <v>25</v>
      </c>
      <c r="BS31" s="46">
        <v>0.89</v>
      </c>
      <c r="BT31" s="24">
        <f>$AZ$31*$B$45*BT39</f>
        <v>5442.528</v>
      </c>
      <c r="BU31" s="13" t="s">
        <v>25</v>
      </c>
      <c r="BV31" s="12">
        <v>0.72</v>
      </c>
      <c r="BW31" s="24">
        <f>$AM$31*$B$45*BW39</f>
        <v>1836.0000000000002</v>
      </c>
      <c r="CG31" s="1"/>
      <c r="CH31" s="1"/>
      <c r="CI31" s="1"/>
      <c r="CJ31" s="1"/>
    </row>
    <row r="32" spans="1:88" ht="12.75">
      <c r="A32" s="58" t="s">
        <v>40</v>
      </c>
      <c r="B32" s="58"/>
      <c r="C32" s="58"/>
      <c r="D32" s="58"/>
      <c r="E32" s="58"/>
      <c r="F32" s="58"/>
      <c r="G32" s="9" t="s">
        <v>89</v>
      </c>
      <c r="H32" s="10">
        <v>0.8379120879120879</v>
      </c>
      <c r="I32" s="12">
        <v>0.58</v>
      </c>
      <c r="J32" s="30">
        <f aca="true" t="shared" si="63" ref="J32:AB32">$I$32*J39*$B$45</f>
        <v>3672.7920000000004</v>
      </c>
      <c r="K32" s="30">
        <f aca="true" t="shared" si="64" ref="K32:P32">$I$32*K39*$B$45</f>
        <v>4160.687999999999</v>
      </c>
      <c r="L32" s="30">
        <f t="shared" si="64"/>
        <v>4865.039999999999</v>
      </c>
      <c r="M32" s="30">
        <f t="shared" si="64"/>
        <v>5815.08</v>
      </c>
      <c r="N32" s="30">
        <f t="shared" si="64"/>
        <v>3533.5919999999996</v>
      </c>
      <c r="O32" s="30">
        <f t="shared" si="64"/>
        <v>4965.96</v>
      </c>
      <c r="P32" s="30">
        <f t="shared" si="64"/>
        <v>5132.303999999999</v>
      </c>
      <c r="Q32" s="30">
        <f t="shared" si="63"/>
        <v>2894.6639999999998</v>
      </c>
      <c r="R32" s="30">
        <f t="shared" si="63"/>
        <v>0</v>
      </c>
      <c r="S32" s="30">
        <f t="shared" si="63"/>
        <v>0</v>
      </c>
      <c r="T32" s="30">
        <f t="shared" si="63"/>
        <v>0</v>
      </c>
      <c r="U32" s="30">
        <f t="shared" si="63"/>
        <v>0</v>
      </c>
      <c r="V32" s="30">
        <f t="shared" si="63"/>
        <v>0</v>
      </c>
      <c r="W32" s="30">
        <f t="shared" si="63"/>
        <v>0</v>
      </c>
      <c r="X32" s="30">
        <f t="shared" si="63"/>
        <v>0</v>
      </c>
      <c r="Y32" s="30">
        <f t="shared" si="63"/>
        <v>0</v>
      </c>
      <c r="Z32" s="30">
        <f t="shared" si="63"/>
        <v>0</v>
      </c>
      <c r="AA32" s="30">
        <f t="shared" si="63"/>
        <v>0</v>
      </c>
      <c r="AB32" s="30">
        <f t="shared" si="63"/>
        <v>0</v>
      </c>
      <c r="AC32" s="25" t="s">
        <v>21</v>
      </c>
      <c r="AD32" s="23">
        <v>0.8379120879120879</v>
      </c>
      <c r="AE32" s="46">
        <v>0.58</v>
      </c>
      <c r="AF32" s="30">
        <f>$AE$32*AF39*$B$45</f>
        <v>0</v>
      </c>
      <c r="AG32" s="30">
        <f>$AE$32*AG39*$B$45</f>
        <v>0</v>
      </c>
      <c r="AH32" s="30">
        <f>$AE$32*AH39*$B$45</f>
        <v>0</v>
      </c>
      <c r="AI32" s="30">
        <f>$AE$32*AI39*$B$45</f>
        <v>0</v>
      </c>
      <c r="AJ32" s="30">
        <f>$AE$32*AJ39*$B$45</f>
        <v>0</v>
      </c>
      <c r="AK32" s="9" t="s">
        <v>89</v>
      </c>
      <c r="AL32" s="23">
        <v>0.8379120879120879</v>
      </c>
      <c r="AM32" s="12">
        <v>0.64</v>
      </c>
      <c r="AN32" s="24">
        <f>$AM$32*$B$45*AN39</f>
        <v>1963.7759999999998</v>
      </c>
      <c r="AO32" s="24">
        <f>$AM$32*$B$45*AO39</f>
        <v>5366.784</v>
      </c>
      <c r="AP32" s="24" t="e">
        <f>#REF!*AP39*$B$45</f>
        <v>#REF!</v>
      </c>
      <c r="AQ32" s="24" t="e">
        <f>#REF!*AQ39*$B$45</f>
        <v>#REF!</v>
      </c>
      <c r="AR32" s="24" t="e">
        <f>#REF!*AR39*$B$45</f>
        <v>#REF!</v>
      </c>
      <c r="AS32" s="24" t="e">
        <f>#REF!*AS39*$B$45</f>
        <v>#REF!</v>
      </c>
      <c r="AT32" s="25" t="s">
        <v>21</v>
      </c>
      <c r="AU32" s="23">
        <v>0.8379120879120879</v>
      </c>
      <c r="AV32" s="12">
        <v>0.58</v>
      </c>
      <c r="AW32" s="24">
        <f>$AV$32*$B$45*AW39</f>
        <v>0</v>
      </c>
      <c r="AX32" s="9" t="s">
        <v>89</v>
      </c>
      <c r="AY32" s="23">
        <v>0.8379120879120879</v>
      </c>
      <c r="AZ32" s="46">
        <v>0.58</v>
      </c>
      <c r="BA32" s="24">
        <f aca="true" t="shared" si="65" ref="BA32:BL32">$AZ$32*$B$45*BA39</f>
        <v>3678.3599999999997</v>
      </c>
      <c r="BB32" s="24">
        <f t="shared" si="65"/>
        <v>5023.727999999999</v>
      </c>
      <c r="BC32" s="24">
        <f t="shared" si="65"/>
        <v>2870.9999999999995</v>
      </c>
      <c r="BD32" s="24">
        <f t="shared" si="65"/>
        <v>5009.112</v>
      </c>
      <c r="BE32" s="24">
        <f t="shared" si="65"/>
        <v>2840.3759999999997</v>
      </c>
      <c r="BF32" s="24">
        <f t="shared" si="65"/>
        <v>4052.807999999999</v>
      </c>
      <c r="BG32" s="24">
        <f t="shared" si="65"/>
        <v>5104.463999999999</v>
      </c>
      <c r="BH32" s="24">
        <f t="shared" si="65"/>
        <v>4935.335999999999</v>
      </c>
      <c r="BI32" s="24">
        <f t="shared" si="65"/>
        <v>2827.8479999999995</v>
      </c>
      <c r="BJ32" s="24">
        <f t="shared" si="65"/>
        <v>4022.1839999999993</v>
      </c>
      <c r="BK32" s="24">
        <f t="shared" si="65"/>
        <v>5114.207999999999</v>
      </c>
      <c r="BL32" s="24">
        <f t="shared" si="65"/>
        <v>4038.192</v>
      </c>
      <c r="BM32" s="9" t="s">
        <v>89</v>
      </c>
      <c r="BN32" s="10">
        <v>0.8379120879120879</v>
      </c>
      <c r="BO32" s="12">
        <v>0.58</v>
      </c>
      <c r="BP32" s="30">
        <f>$I$32*BP39*$B$45</f>
        <v>4536.527999999999</v>
      </c>
      <c r="BQ32" s="30">
        <f>$I$32*BQ39*$B$45</f>
        <v>5654.303999999999</v>
      </c>
      <c r="BR32" s="9" t="s">
        <v>89</v>
      </c>
      <c r="BS32" s="46">
        <v>0.58</v>
      </c>
      <c r="BT32" s="24">
        <f>$AZ$32*$B$45*BT39</f>
        <v>3546.816</v>
      </c>
      <c r="BU32" s="9" t="s">
        <v>89</v>
      </c>
      <c r="BV32" s="12">
        <v>0.64</v>
      </c>
      <c r="BW32" s="24">
        <f>$AM$32*$B$45*BW39</f>
        <v>1632</v>
      </c>
      <c r="CG32" s="1"/>
      <c r="CH32" s="1"/>
      <c r="CI32" s="1"/>
      <c r="CJ32" s="1"/>
    </row>
    <row r="33" spans="1:88" ht="12.75">
      <c r="A33" s="58" t="s">
        <v>48</v>
      </c>
      <c r="B33" s="58"/>
      <c r="C33" s="58"/>
      <c r="D33" s="58"/>
      <c r="E33" s="58"/>
      <c r="F33" s="58"/>
      <c r="G33" s="9" t="s">
        <v>87</v>
      </c>
      <c r="H33" s="10">
        <v>0.8379120879120879</v>
      </c>
      <c r="I33" s="12">
        <v>0.32</v>
      </c>
      <c r="J33" s="30">
        <f aca="true" t="shared" si="66" ref="J33:AB33">$I$33*J39*$B$45</f>
        <v>2026.368</v>
      </c>
      <c r="K33" s="30">
        <f aca="true" t="shared" si="67" ref="K33:P33">$I$33*K39*$B$45</f>
        <v>2295.5519999999997</v>
      </c>
      <c r="L33" s="30">
        <f t="shared" si="67"/>
        <v>2684.16</v>
      </c>
      <c r="M33" s="30">
        <f t="shared" si="67"/>
        <v>3208.32</v>
      </c>
      <c r="N33" s="30">
        <f t="shared" si="67"/>
        <v>1949.568</v>
      </c>
      <c r="O33" s="30">
        <f t="shared" si="67"/>
        <v>2739.84</v>
      </c>
      <c r="P33" s="30">
        <f t="shared" si="67"/>
        <v>2831.616</v>
      </c>
      <c r="Q33" s="30">
        <f t="shared" si="66"/>
        <v>1597.056</v>
      </c>
      <c r="R33" s="30">
        <f t="shared" si="66"/>
        <v>0</v>
      </c>
      <c r="S33" s="30">
        <f t="shared" si="66"/>
        <v>0</v>
      </c>
      <c r="T33" s="30">
        <f t="shared" si="66"/>
        <v>0</v>
      </c>
      <c r="U33" s="30">
        <f t="shared" si="66"/>
        <v>0</v>
      </c>
      <c r="V33" s="30">
        <f t="shared" si="66"/>
        <v>0</v>
      </c>
      <c r="W33" s="30">
        <f t="shared" si="66"/>
        <v>0</v>
      </c>
      <c r="X33" s="30">
        <f t="shared" si="66"/>
        <v>0</v>
      </c>
      <c r="Y33" s="30">
        <f t="shared" si="66"/>
        <v>0</v>
      </c>
      <c r="Z33" s="30">
        <f t="shared" si="66"/>
        <v>0</v>
      </c>
      <c r="AA33" s="30">
        <f t="shared" si="66"/>
        <v>0</v>
      </c>
      <c r="AB33" s="30">
        <f t="shared" si="66"/>
        <v>0</v>
      </c>
      <c r="AC33" s="25" t="s">
        <v>21</v>
      </c>
      <c r="AD33" s="23">
        <v>0.8379120879120879</v>
      </c>
      <c r="AE33" s="46">
        <v>0.32</v>
      </c>
      <c r="AF33" s="30">
        <f>$AE$33*AF39*$B$45</f>
        <v>0</v>
      </c>
      <c r="AG33" s="30">
        <f>$AE$33*AG39*$B$45</f>
        <v>0</v>
      </c>
      <c r="AH33" s="30">
        <f>$AE$33*AH39*$B$45</f>
        <v>0</v>
      </c>
      <c r="AI33" s="30">
        <f>$AE$33*AI39*$B$45</f>
        <v>0</v>
      </c>
      <c r="AJ33" s="30">
        <f>$AE$33*AJ39*$B$45</f>
        <v>0</v>
      </c>
      <c r="AK33" s="9" t="s">
        <v>87</v>
      </c>
      <c r="AL33" s="23">
        <v>0.8379120879120879</v>
      </c>
      <c r="AM33" s="12">
        <v>0.32</v>
      </c>
      <c r="AN33" s="24">
        <f>$AM$33*$B$45*AN39</f>
        <v>981.8879999999999</v>
      </c>
      <c r="AO33" s="24">
        <f>$AM$33*$B$45*AO39</f>
        <v>2683.392</v>
      </c>
      <c r="AP33" s="24" t="e">
        <f>#REF!*AP39*$B$45</f>
        <v>#REF!</v>
      </c>
      <c r="AQ33" s="24" t="e">
        <f>#REF!*AQ39*$B$45</f>
        <v>#REF!</v>
      </c>
      <c r="AR33" s="24" t="e">
        <f>#REF!*AR39*$B$45</f>
        <v>#REF!</v>
      </c>
      <c r="AS33" s="24" t="e">
        <f>#REF!*AS39*$B$45</f>
        <v>#REF!</v>
      </c>
      <c r="AT33" s="25" t="s">
        <v>21</v>
      </c>
      <c r="AU33" s="23">
        <v>0.8379120879120879</v>
      </c>
      <c r="AV33" s="12">
        <v>0.32</v>
      </c>
      <c r="AW33" s="24">
        <f>$AV$33*$B$45*AW39</f>
        <v>0</v>
      </c>
      <c r="AX33" s="9" t="s">
        <v>87</v>
      </c>
      <c r="AY33" s="23">
        <v>0.8379120879120879</v>
      </c>
      <c r="AZ33" s="46">
        <v>0.32</v>
      </c>
      <c r="BA33" s="24">
        <f aca="true" t="shared" si="68" ref="BA33:BL33">$AZ$33*$B$45*BA39</f>
        <v>2029.4399999999998</v>
      </c>
      <c r="BB33" s="24">
        <f t="shared" si="68"/>
        <v>2771.7119999999995</v>
      </c>
      <c r="BC33" s="24">
        <f t="shared" si="68"/>
        <v>1584</v>
      </c>
      <c r="BD33" s="24">
        <f t="shared" si="68"/>
        <v>2763.648</v>
      </c>
      <c r="BE33" s="24">
        <f t="shared" si="68"/>
        <v>1567.104</v>
      </c>
      <c r="BF33" s="24">
        <f t="shared" si="68"/>
        <v>2236.0319999999997</v>
      </c>
      <c r="BG33" s="24">
        <f t="shared" si="68"/>
        <v>2816.256</v>
      </c>
      <c r="BH33" s="24">
        <f t="shared" si="68"/>
        <v>2722.944</v>
      </c>
      <c r="BI33" s="24">
        <f t="shared" si="68"/>
        <v>1560.192</v>
      </c>
      <c r="BJ33" s="24">
        <f t="shared" si="68"/>
        <v>2219.136</v>
      </c>
      <c r="BK33" s="24">
        <f t="shared" si="68"/>
        <v>2821.6319999999996</v>
      </c>
      <c r="BL33" s="24">
        <f t="shared" si="68"/>
        <v>2227.9680000000003</v>
      </c>
      <c r="BM33" s="9" t="s">
        <v>87</v>
      </c>
      <c r="BN33" s="10">
        <v>0.8379120879120879</v>
      </c>
      <c r="BO33" s="12">
        <v>0.32</v>
      </c>
      <c r="BP33" s="30">
        <f>$I$33*BP39*$B$45</f>
        <v>2502.912</v>
      </c>
      <c r="BQ33" s="30">
        <f>$I$33*BQ39*$B$45</f>
        <v>3119.616</v>
      </c>
      <c r="BR33" s="9" t="s">
        <v>87</v>
      </c>
      <c r="BS33" s="46">
        <v>0.32</v>
      </c>
      <c r="BT33" s="24">
        <f>$AZ$33*$B$45*BT39</f>
        <v>1956.864</v>
      </c>
      <c r="BU33" s="9" t="s">
        <v>87</v>
      </c>
      <c r="BV33" s="12">
        <v>0.32</v>
      </c>
      <c r="BW33" s="24">
        <f>$AM$33*$B$45*BW39</f>
        <v>816</v>
      </c>
      <c r="CG33" s="1"/>
      <c r="CH33" s="1"/>
      <c r="CI33" s="1"/>
      <c r="CJ33" s="1"/>
    </row>
    <row r="34" spans="1:88" ht="12.75">
      <c r="A34" s="58" t="s">
        <v>49</v>
      </c>
      <c r="B34" s="58"/>
      <c r="C34" s="58"/>
      <c r="D34" s="58"/>
      <c r="E34" s="58"/>
      <c r="F34" s="58"/>
      <c r="G34" s="9" t="s">
        <v>21</v>
      </c>
      <c r="H34" s="10">
        <v>0.8379120879120879</v>
      </c>
      <c r="I34" s="12">
        <v>0</v>
      </c>
      <c r="J34" s="30">
        <f aca="true" t="shared" si="69" ref="J34:V34">$I$34*J39*$B$45</f>
        <v>0</v>
      </c>
      <c r="K34" s="30">
        <f t="shared" si="69"/>
        <v>0</v>
      </c>
      <c r="L34" s="30">
        <f t="shared" si="69"/>
        <v>0</v>
      </c>
      <c r="M34" s="30">
        <f t="shared" si="69"/>
        <v>0</v>
      </c>
      <c r="N34" s="30">
        <f t="shared" si="69"/>
        <v>0</v>
      </c>
      <c r="O34" s="30">
        <f t="shared" si="69"/>
        <v>0</v>
      </c>
      <c r="P34" s="30">
        <f t="shared" si="69"/>
        <v>0</v>
      </c>
      <c r="Q34" s="30">
        <f t="shared" si="69"/>
        <v>0</v>
      </c>
      <c r="R34" s="30">
        <f t="shared" si="69"/>
        <v>0</v>
      </c>
      <c r="S34" s="30">
        <f t="shared" si="69"/>
        <v>0</v>
      </c>
      <c r="T34" s="30">
        <f t="shared" si="69"/>
        <v>0</v>
      </c>
      <c r="U34" s="30">
        <f t="shared" si="69"/>
        <v>0</v>
      </c>
      <c r="V34" s="30">
        <f t="shared" si="69"/>
        <v>0</v>
      </c>
      <c r="W34" s="24" t="e">
        <f>#REF!*W39*$B$45</f>
        <v>#REF!</v>
      </c>
      <c r="X34" s="24" t="e">
        <f>#REF!*X39*$B$45</f>
        <v>#REF!</v>
      </c>
      <c r="Y34" s="24" t="e">
        <f>#REF!*Y39*$B$45</f>
        <v>#REF!</v>
      </c>
      <c r="Z34" s="24" t="e">
        <f>#REF!*Z39*$B$45</f>
        <v>#REF!</v>
      </c>
      <c r="AA34" s="24" t="e">
        <f>#REF!*AA39*$B$45</f>
        <v>#REF!</v>
      </c>
      <c r="AB34" s="30">
        <f>$I$34*AB39*$B$45</f>
        <v>0</v>
      </c>
      <c r="AC34" s="25" t="s">
        <v>21</v>
      </c>
      <c r="AD34" s="23">
        <v>0.8379120879120879</v>
      </c>
      <c r="AE34" s="46">
        <v>0</v>
      </c>
      <c r="AF34" s="30">
        <f>$AE$34*AF39*$B$45</f>
        <v>0</v>
      </c>
      <c r="AG34" s="30">
        <f>$AE$34*AG39*$B$45</f>
        <v>0</v>
      </c>
      <c r="AH34" s="30">
        <f>$AE$34*AH39*$B$45</f>
        <v>0</v>
      </c>
      <c r="AI34" s="30">
        <f>$AE$34*AI39*$B$45</f>
        <v>0</v>
      </c>
      <c r="AJ34" s="30">
        <f>$AE$34*AJ39*$B$45</f>
        <v>0</v>
      </c>
      <c r="AK34" s="9" t="s">
        <v>21</v>
      </c>
      <c r="AL34" s="23">
        <v>0.8379120879120879</v>
      </c>
      <c r="AM34" s="12">
        <v>0</v>
      </c>
      <c r="AN34" s="24">
        <f>$AM$34*$B$45*AN39</f>
        <v>0</v>
      </c>
      <c r="AO34" s="24">
        <f>$AM$34*$B$45*AO39</f>
        <v>0</v>
      </c>
      <c r="AP34" s="24" t="e">
        <f>#REF!*AP39*$B$45</f>
        <v>#REF!</v>
      </c>
      <c r="AQ34" s="24" t="e">
        <f>#REF!*AQ39*$B$45</f>
        <v>#REF!</v>
      </c>
      <c r="AR34" s="24" t="e">
        <f>#REF!*AR39*$B$45</f>
        <v>#REF!</v>
      </c>
      <c r="AS34" s="24" t="e">
        <f>#REF!*AS39*$B$45</f>
        <v>#REF!</v>
      </c>
      <c r="AT34" s="25" t="s">
        <v>21</v>
      </c>
      <c r="AU34" s="23">
        <v>0.8379120879120879</v>
      </c>
      <c r="AV34" s="12">
        <v>0</v>
      </c>
      <c r="AW34" s="24">
        <f>$AV$34*$B$45*AW39</f>
        <v>0</v>
      </c>
      <c r="AX34" s="9" t="s">
        <v>21</v>
      </c>
      <c r="AY34" s="23">
        <v>0.8379120879120879</v>
      </c>
      <c r="AZ34" s="46">
        <v>0</v>
      </c>
      <c r="BA34" s="24">
        <f aca="true" t="shared" si="70" ref="BA34:BL34">$AZ$34*$B$45*BA39</f>
        <v>0</v>
      </c>
      <c r="BB34" s="24">
        <f t="shared" si="70"/>
        <v>0</v>
      </c>
      <c r="BC34" s="24">
        <f t="shared" si="70"/>
        <v>0</v>
      </c>
      <c r="BD34" s="24">
        <f t="shared" si="70"/>
        <v>0</v>
      </c>
      <c r="BE34" s="24">
        <f t="shared" si="70"/>
        <v>0</v>
      </c>
      <c r="BF34" s="24">
        <f t="shared" si="70"/>
        <v>0</v>
      </c>
      <c r="BG34" s="24">
        <f t="shared" si="70"/>
        <v>0</v>
      </c>
      <c r="BH34" s="24">
        <f t="shared" si="70"/>
        <v>0</v>
      </c>
      <c r="BI34" s="24">
        <f t="shared" si="70"/>
        <v>0</v>
      </c>
      <c r="BJ34" s="24">
        <f t="shared" si="70"/>
        <v>0</v>
      </c>
      <c r="BK34" s="24">
        <f t="shared" si="70"/>
        <v>0</v>
      </c>
      <c r="BL34" s="24">
        <f t="shared" si="70"/>
        <v>0</v>
      </c>
      <c r="BM34" s="9" t="s">
        <v>21</v>
      </c>
      <c r="BN34" s="10">
        <v>0.8379120879120879</v>
      </c>
      <c r="BO34" s="12">
        <v>0</v>
      </c>
      <c r="BP34" s="30">
        <f>$I$34*BP39*$B$45</f>
        <v>0</v>
      </c>
      <c r="BQ34" s="30">
        <f>$I$34*BQ39*$B$45</f>
        <v>0</v>
      </c>
      <c r="BR34" s="9" t="s">
        <v>21</v>
      </c>
      <c r="BS34" s="46">
        <v>0</v>
      </c>
      <c r="BT34" s="24">
        <f>$AZ$34*$B$45*BT39</f>
        <v>0</v>
      </c>
      <c r="BU34" s="9" t="s">
        <v>21</v>
      </c>
      <c r="BV34" s="12">
        <v>0</v>
      </c>
      <c r="BW34" s="24">
        <f>$AM$34*$B$45*BW39</f>
        <v>0</v>
      </c>
      <c r="CG34" s="1"/>
      <c r="CH34" s="1"/>
      <c r="CI34" s="1"/>
      <c r="CJ34" s="1"/>
    </row>
    <row r="35" spans="1:88" ht="12.75">
      <c r="A35" s="58" t="s">
        <v>50</v>
      </c>
      <c r="B35" s="58"/>
      <c r="C35" s="58"/>
      <c r="D35" s="58"/>
      <c r="E35" s="58"/>
      <c r="F35" s="58"/>
      <c r="G35" s="9" t="s">
        <v>21</v>
      </c>
      <c r="H35" s="10">
        <v>0.8379120879120879</v>
      </c>
      <c r="I35" s="12">
        <v>0</v>
      </c>
      <c r="J35" s="30">
        <f aca="true" t="shared" si="71" ref="J35:V35">$I$35*J39*$B$45</f>
        <v>0</v>
      </c>
      <c r="K35" s="30">
        <f t="shared" si="71"/>
        <v>0</v>
      </c>
      <c r="L35" s="30">
        <f t="shared" si="71"/>
        <v>0</v>
      </c>
      <c r="M35" s="30">
        <f t="shared" si="71"/>
        <v>0</v>
      </c>
      <c r="N35" s="30">
        <f t="shared" si="71"/>
        <v>0</v>
      </c>
      <c r="O35" s="30">
        <f t="shared" si="71"/>
        <v>0</v>
      </c>
      <c r="P35" s="30">
        <f t="shared" si="71"/>
        <v>0</v>
      </c>
      <c r="Q35" s="30">
        <f t="shared" si="71"/>
        <v>0</v>
      </c>
      <c r="R35" s="30">
        <f t="shared" si="71"/>
        <v>0</v>
      </c>
      <c r="S35" s="30">
        <f t="shared" si="71"/>
        <v>0</v>
      </c>
      <c r="T35" s="30">
        <f t="shared" si="71"/>
        <v>0</v>
      </c>
      <c r="U35" s="30">
        <f t="shared" si="71"/>
        <v>0</v>
      </c>
      <c r="V35" s="30">
        <f t="shared" si="71"/>
        <v>0</v>
      </c>
      <c r="W35" s="24" t="e">
        <f>#REF!*W39*$B$45</f>
        <v>#REF!</v>
      </c>
      <c r="X35" s="24" t="e">
        <f>#REF!*X39*$B$45</f>
        <v>#REF!</v>
      </c>
      <c r="Y35" s="24" t="e">
        <f>#REF!*Y39*$B$45</f>
        <v>#REF!</v>
      </c>
      <c r="Z35" s="24" t="e">
        <f>#REF!*Z39*$B$45</f>
        <v>#REF!</v>
      </c>
      <c r="AA35" s="24" t="e">
        <f>#REF!*AA39*$B$45</f>
        <v>#REF!</v>
      </c>
      <c r="AB35" s="30">
        <f>$I$35*AB39*$B$45</f>
        <v>0</v>
      </c>
      <c r="AC35" s="25" t="s">
        <v>21</v>
      </c>
      <c r="AD35" s="23">
        <v>0.8379120879120879</v>
      </c>
      <c r="AE35" s="46">
        <v>0</v>
      </c>
      <c r="AF35" s="30">
        <f>$AE$35*AF39*$B$45</f>
        <v>0</v>
      </c>
      <c r="AG35" s="30">
        <f>$AE$35*AG39*$B$45</f>
        <v>0</v>
      </c>
      <c r="AH35" s="30">
        <f>$AE$35*AH39*$B$45</f>
        <v>0</v>
      </c>
      <c r="AI35" s="30">
        <f>$AE$35*AI39*$B$45</f>
        <v>0</v>
      </c>
      <c r="AJ35" s="30">
        <f>$AE$35*AJ39*$B$45</f>
        <v>0</v>
      </c>
      <c r="AK35" s="9" t="s">
        <v>21</v>
      </c>
      <c r="AL35" s="23">
        <v>0.8379120879120879</v>
      </c>
      <c r="AM35" s="12">
        <v>0</v>
      </c>
      <c r="AN35" s="24">
        <f>$AM$35*$B$45*AN39</f>
        <v>0</v>
      </c>
      <c r="AO35" s="24">
        <f>$AM$35*$B$45*AO39</f>
        <v>0</v>
      </c>
      <c r="AP35" s="24" t="e">
        <f>#REF!*AP39*$B$45</f>
        <v>#REF!</v>
      </c>
      <c r="AQ35" s="24" t="e">
        <f>#REF!*AQ39*$B$45</f>
        <v>#REF!</v>
      </c>
      <c r="AR35" s="24" t="e">
        <f>#REF!*AR39*$B$45</f>
        <v>#REF!</v>
      </c>
      <c r="AS35" s="24" t="e">
        <f>#REF!*AS39*$B$45</f>
        <v>#REF!</v>
      </c>
      <c r="AT35" s="25" t="s">
        <v>21</v>
      </c>
      <c r="AU35" s="23">
        <v>0.8379120879120879</v>
      </c>
      <c r="AV35" s="12">
        <v>0</v>
      </c>
      <c r="AW35" s="24">
        <f>$AV$35*$B$45*AW39</f>
        <v>0</v>
      </c>
      <c r="AX35" s="9" t="s">
        <v>21</v>
      </c>
      <c r="AY35" s="23">
        <v>0.8379120879120879</v>
      </c>
      <c r="AZ35" s="46">
        <v>0</v>
      </c>
      <c r="BA35" s="24">
        <f aca="true" t="shared" si="72" ref="BA35:BL35">$AZ$35*$B$45*BA39</f>
        <v>0</v>
      </c>
      <c r="BB35" s="24">
        <f t="shared" si="72"/>
        <v>0</v>
      </c>
      <c r="BC35" s="24">
        <f t="shared" si="72"/>
        <v>0</v>
      </c>
      <c r="BD35" s="24">
        <f t="shared" si="72"/>
        <v>0</v>
      </c>
      <c r="BE35" s="24">
        <f t="shared" si="72"/>
        <v>0</v>
      </c>
      <c r="BF35" s="24">
        <f t="shared" si="72"/>
        <v>0</v>
      </c>
      <c r="BG35" s="24">
        <f t="shared" si="72"/>
        <v>0</v>
      </c>
      <c r="BH35" s="24">
        <f t="shared" si="72"/>
        <v>0</v>
      </c>
      <c r="BI35" s="24">
        <f t="shared" si="72"/>
        <v>0</v>
      </c>
      <c r="BJ35" s="24">
        <f t="shared" si="72"/>
        <v>0</v>
      </c>
      <c r="BK35" s="24">
        <f t="shared" si="72"/>
        <v>0</v>
      </c>
      <c r="BL35" s="24">
        <f t="shared" si="72"/>
        <v>0</v>
      </c>
      <c r="BM35" s="9" t="s">
        <v>21</v>
      </c>
      <c r="BN35" s="10">
        <v>0.8379120879120879</v>
      </c>
      <c r="BO35" s="12">
        <v>0</v>
      </c>
      <c r="BP35" s="30">
        <f>$I$35*BP39*$B$45</f>
        <v>0</v>
      </c>
      <c r="BQ35" s="30">
        <f>$I$35*BQ39*$B$45</f>
        <v>0</v>
      </c>
      <c r="BR35" s="9" t="s">
        <v>21</v>
      </c>
      <c r="BS35" s="46">
        <v>0</v>
      </c>
      <c r="BT35" s="24">
        <f>$AZ$35*$B$45*BT39</f>
        <v>0</v>
      </c>
      <c r="BU35" s="9" t="s">
        <v>21</v>
      </c>
      <c r="BV35" s="12">
        <v>0</v>
      </c>
      <c r="BW35" s="24">
        <f>$AM$35*$B$45*BW39</f>
        <v>0</v>
      </c>
      <c r="CG35" s="1"/>
      <c r="CH35" s="1"/>
      <c r="CI35" s="1"/>
      <c r="CJ35" s="1"/>
    </row>
    <row r="36" spans="1:88" ht="12.75">
      <c r="A36" s="57" t="s">
        <v>41</v>
      </c>
      <c r="B36" s="57"/>
      <c r="C36" s="57"/>
      <c r="D36" s="57"/>
      <c r="E36" s="57"/>
      <c r="F36" s="57"/>
      <c r="G36" s="11"/>
      <c r="H36" s="6">
        <f>SUM(H38:H40)</f>
        <v>114.22570239999999</v>
      </c>
      <c r="I36" s="41">
        <v>0.62</v>
      </c>
      <c r="J36" s="31">
        <f aca="true" t="shared" si="73" ref="J36:AB36">$I$36*J39*$B$45</f>
        <v>3926.0880000000006</v>
      </c>
      <c r="K36" s="31">
        <f aca="true" t="shared" si="74" ref="K36:P36">$I$36*K39*$B$45</f>
        <v>4447.632</v>
      </c>
      <c r="L36" s="31">
        <f t="shared" si="74"/>
        <v>5200.5599999999995</v>
      </c>
      <c r="M36" s="31">
        <f t="shared" si="74"/>
        <v>6216.12</v>
      </c>
      <c r="N36" s="31">
        <f t="shared" si="74"/>
        <v>3777.288</v>
      </c>
      <c r="O36" s="31">
        <f t="shared" si="74"/>
        <v>5308.4400000000005</v>
      </c>
      <c r="P36" s="31">
        <f t="shared" si="74"/>
        <v>5486.255999999999</v>
      </c>
      <c r="Q36" s="31">
        <f t="shared" si="73"/>
        <v>3094.2960000000003</v>
      </c>
      <c r="R36" s="31">
        <f t="shared" si="73"/>
        <v>0</v>
      </c>
      <c r="S36" s="31">
        <f t="shared" si="73"/>
        <v>0</v>
      </c>
      <c r="T36" s="31">
        <f t="shared" si="73"/>
        <v>0</v>
      </c>
      <c r="U36" s="31">
        <f t="shared" si="73"/>
        <v>0</v>
      </c>
      <c r="V36" s="31">
        <f t="shared" si="73"/>
        <v>0</v>
      </c>
      <c r="W36" s="31">
        <f t="shared" si="73"/>
        <v>0</v>
      </c>
      <c r="X36" s="31">
        <f t="shared" si="73"/>
        <v>0</v>
      </c>
      <c r="Y36" s="31">
        <f t="shared" si="73"/>
        <v>0</v>
      </c>
      <c r="Z36" s="31">
        <f t="shared" si="73"/>
        <v>0</v>
      </c>
      <c r="AA36" s="31">
        <f t="shared" si="73"/>
        <v>0</v>
      </c>
      <c r="AB36" s="31">
        <f t="shared" si="73"/>
        <v>0</v>
      </c>
      <c r="AC36" s="26"/>
      <c r="AD36" s="28">
        <f>SUM(AD38:AD40)</f>
        <v>114.22570239999999</v>
      </c>
      <c r="AE36" s="47">
        <v>0.62</v>
      </c>
      <c r="AF36" s="31">
        <f>$AE$36*AF39*$B$45</f>
        <v>0</v>
      </c>
      <c r="AG36" s="31">
        <f>$AE$36*AG39*$B$45</f>
        <v>0</v>
      </c>
      <c r="AH36" s="31">
        <f>$AE$36*AH39*$B$45</f>
        <v>0</v>
      </c>
      <c r="AI36" s="31">
        <f>$AE$36*AI39*$B$45</f>
        <v>0</v>
      </c>
      <c r="AJ36" s="31">
        <f>$AE$36*AJ39*$B$45</f>
        <v>0</v>
      </c>
      <c r="AK36" s="11"/>
      <c r="AL36" s="28">
        <f>SUM(AL38:AL40)</f>
        <v>114.22570239999999</v>
      </c>
      <c r="AM36" s="41">
        <v>0.62</v>
      </c>
      <c r="AN36" s="31">
        <f>$AM$36*$B$45*AN39</f>
        <v>1902.408</v>
      </c>
      <c r="AO36" s="31">
        <f>$AM$36*$B$45*AO39</f>
        <v>5199.071999999999</v>
      </c>
      <c r="AP36" s="31" t="e">
        <f>#REF!*AP39*$B$45</f>
        <v>#REF!</v>
      </c>
      <c r="AQ36" s="31" t="e">
        <f>#REF!*AQ39*$B$45</f>
        <v>#REF!</v>
      </c>
      <c r="AR36" s="31" t="e">
        <f>#REF!*AR39*$B$45</f>
        <v>#REF!</v>
      </c>
      <c r="AS36" s="31" t="e">
        <f>#REF!*AS39*$B$45</f>
        <v>#REF!</v>
      </c>
      <c r="AT36" s="26"/>
      <c r="AU36" s="28">
        <f>SUM(AU38:AU40)</f>
        <v>114.22570239999999</v>
      </c>
      <c r="AV36" s="41">
        <v>0</v>
      </c>
      <c r="AW36" s="31">
        <f>$AV$36*$B$45*AW39</f>
        <v>0</v>
      </c>
      <c r="AX36" s="11"/>
      <c r="AY36" s="28">
        <f>SUM(AY38:AY40)</f>
        <v>114.22570239999999</v>
      </c>
      <c r="AZ36" s="47">
        <v>0.62</v>
      </c>
      <c r="BA36" s="31">
        <f aca="true" t="shared" si="75" ref="BA36:BL36">$AZ$36*$B$45*BA39</f>
        <v>3932.04</v>
      </c>
      <c r="BB36" s="31">
        <f t="shared" si="75"/>
        <v>5370.191999999999</v>
      </c>
      <c r="BC36" s="31">
        <f t="shared" si="75"/>
        <v>3069</v>
      </c>
      <c r="BD36" s="31">
        <f t="shared" si="75"/>
        <v>5354.568</v>
      </c>
      <c r="BE36" s="31">
        <f t="shared" si="75"/>
        <v>3036.264</v>
      </c>
      <c r="BF36" s="31">
        <f t="shared" si="75"/>
        <v>4332.311999999999</v>
      </c>
      <c r="BG36" s="31">
        <f t="shared" si="75"/>
        <v>5456.495999999999</v>
      </c>
      <c r="BH36" s="31">
        <f t="shared" si="75"/>
        <v>5275.704</v>
      </c>
      <c r="BI36" s="31">
        <f t="shared" si="75"/>
        <v>3022.872</v>
      </c>
      <c r="BJ36" s="31">
        <f t="shared" si="75"/>
        <v>4299.575999999999</v>
      </c>
      <c r="BK36" s="31">
        <f t="shared" si="75"/>
        <v>5466.911999999999</v>
      </c>
      <c r="BL36" s="31">
        <f t="shared" si="75"/>
        <v>4316.688</v>
      </c>
      <c r="BM36" s="11"/>
      <c r="BN36" s="6">
        <f>SUM(BN38:BN40)</f>
        <v>114.22570239999999</v>
      </c>
      <c r="BO36" s="41"/>
      <c r="BP36" s="31"/>
      <c r="BQ36" s="31"/>
      <c r="BR36" s="11"/>
      <c r="BS36" s="47"/>
      <c r="BT36" s="31"/>
      <c r="BU36" s="11"/>
      <c r="BV36" s="41"/>
      <c r="BW36" s="31"/>
      <c r="CG36" s="1"/>
      <c r="CH36" s="1"/>
      <c r="CI36" s="1"/>
      <c r="CJ36" s="1"/>
    </row>
    <row r="37" spans="1:88" ht="12.75">
      <c r="A37" s="65" t="s">
        <v>47</v>
      </c>
      <c r="B37" s="66"/>
      <c r="C37" s="66"/>
      <c r="D37" s="66"/>
      <c r="E37" s="66"/>
      <c r="F37" s="67"/>
      <c r="G37" s="11"/>
      <c r="H37" s="6"/>
      <c r="I37" s="41">
        <v>1.09</v>
      </c>
      <c r="J37" s="31">
        <f aca="true" t="shared" si="76" ref="J37:AB37">$I$37*J39*$B$45</f>
        <v>6902.316000000001</v>
      </c>
      <c r="K37" s="31">
        <f aca="true" t="shared" si="77" ref="K37:P37">$I$37*K39*$B$45</f>
        <v>7819.224</v>
      </c>
      <c r="L37" s="31">
        <f t="shared" si="77"/>
        <v>9142.920000000002</v>
      </c>
      <c r="M37" s="31">
        <f t="shared" si="77"/>
        <v>10928.34</v>
      </c>
      <c r="N37" s="31">
        <f t="shared" si="77"/>
        <v>6640.716</v>
      </c>
      <c r="O37" s="31">
        <f t="shared" si="77"/>
        <v>9332.58</v>
      </c>
      <c r="P37" s="31">
        <f t="shared" si="77"/>
        <v>9645.192000000001</v>
      </c>
      <c r="Q37" s="31">
        <f t="shared" si="76"/>
        <v>5439.972</v>
      </c>
      <c r="R37" s="31">
        <f t="shared" si="76"/>
        <v>0</v>
      </c>
      <c r="S37" s="31">
        <f t="shared" si="76"/>
        <v>0</v>
      </c>
      <c r="T37" s="31">
        <f t="shared" si="76"/>
        <v>0</v>
      </c>
      <c r="U37" s="31">
        <f t="shared" si="76"/>
        <v>0</v>
      </c>
      <c r="V37" s="31">
        <f t="shared" si="76"/>
        <v>0</v>
      </c>
      <c r="W37" s="31">
        <f t="shared" si="76"/>
        <v>0</v>
      </c>
      <c r="X37" s="31">
        <f t="shared" si="76"/>
        <v>0</v>
      </c>
      <c r="Y37" s="31">
        <f t="shared" si="76"/>
        <v>0</v>
      </c>
      <c r="Z37" s="31">
        <f t="shared" si="76"/>
        <v>0</v>
      </c>
      <c r="AA37" s="31">
        <f t="shared" si="76"/>
        <v>0</v>
      </c>
      <c r="AB37" s="31">
        <f t="shared" si="76"/>
        <v>0</v>
      </c>
      <c r="AC37" s="26"/>
      <c r="AD37" s="28"/>
      <c r="AE37" s="47">
        <v>1.15</v>
      </c>
      <c r="AF37" s="31">
        <f>$AE$37*AF39*$B$45</f>
        <v>0</v>
      </c>
      <c r="AG37" s="31">
        <f>$AE$37*AG39*$B$45</f>
        <v>0</v>
      </c>
      <c r="AH37" s="31">
        <f>$AE$37*AH39*$B$45</f>
        <v>0</v>
      </c>
      <c r="AI37" s="31">
        <f>$AE$37*AI39*$B$45</f>
        <v>0</v>
      </c>
      <c r="AJ37" s="31">
        <f>$AE$37*AJ39*$B$45</f>
        <v>0</v>
      </c>
      <c r="AK37" s="11"/>
      <c r="AL37" s="28"/>
      <c r="AM37" s="41">
        <v>1.21</v>
      </c>
      <c r="AN37" s="31">
        <f>$AM$37*$B$45*AN39</f>
        <v>3712.7639999999997</v>
      </c>
      <c r="AO37" s="31">
        <f>$AM$37*$B$45*AO39</f>
        <v>10146.576</v>
      </c>
      <c r="AP37" s="31" t="e">
        <f>#REF!*AP39*$B$45</f>
        <v>#REF!</v>
      </c>
      <c r="AQ37" s="31" t="e">
        <f>#REF!*AQ39*$B$45</f>
        <v>#REF!</v>
      </c>
      <c r="AR37" s="31" t="e">
        <f>#REF!*AR39*$B$45</f>
        <v>#REF!</v>
      </c>
      <c r="AS37" s="31" t="e">
        <f>#REF!*AS39*$B$45</f>
        <v>#REF!</v>
      </c>
      <c r="AT37" s="26"/>
      <c r="AU37" s="28"/>
      <c r="AV37" s="41">
        <v>1.09</v>
      </c>
      <c r="AW37" s="31">
        <f>$AV$37*$B$45*AW39</f>
        <v>0</v>
      </c>
      <c r="AX37" s="11"/>
      <c r="AY37" s="28"/>
      <c r="AZ37" s="47">
        <v>1.15</v>
      </c>
      <c r="BA37" s="31">
        <f aca="true" t="shared" si="78" ref="BA37:BL37">$AZ$37*$B$45*BA39</f>
        <v>7293.299999999999</v>
      </c>
      <c r="BB37" s="31">
        <f t="shared" si="78"/>
        <v>9960.839999999998</v>
      </c>
      <c r="BC37" s="31">
        <f t="shared" si="78"/>
        <v>5692.5</v>
      </c>
      <c r="BD37" s="31">
        <f t="shared" si="78"/>
        <v>9931.86</v>
      </c>
      <c r="BE37" s="31">
        <f t="shared" si="78"/>
        <v>5631.78</v>
      </c>
      <c r="BF37" s="31">
        <f t="shared" si="78"/>
        <v>8035.739999999999</v>
      </c>
      <c r="BG37" s="31">
        <f t="shared" si="78"/>
        <v>10120.919999999998</v>
      </c>
      <c r="BH37" s="31">
        <f t="shared" si="78"/>
        <v>9785.58</v>
      </c>
      <c r="BI37" s="31">
        <f t="shared" si="78"/>
        <v>5606.94</v>
      </c>
      <c r="BJ37" s="31">
        <f t="shared" si="78"/>
        <v>7975.019999999999</v>
      </c>
      <c r="BK37" s="31">
        <f t="shared" si="78"/>
        <v>10140.239999999998</v>
      </c>
      <c r="BL37" s="31">
        <f t="shared" si="78"/>
        <v>8006.76</v>
      </c>
      <c r="BM37" s="11"/>
      <c r="BN37" s="6"/>
      <c r="BO37" s="41">
        <v>1.09</v>
      </c>
      <c r="BP37" s="31">
        <f>$I$37*BP39*$B$45</f>
        <v>8525.544</v>
      </c>
      <c r="BQ37" s="31">
        <f>$I$37*BQ39*$B$45</f>
        <v>10626.192000000001</v>
      </c>
      <c r="BR37" s="11"/>
      <c r="BS37" s="47">
        <v>1.15</v>
      </c>
      <c r="BT37" s="31">
        <f>$AZ$37*$B$45*BT39</f>
        <v>7032.48</v>
      </c>
      <c r="BU37" s="11"/>
      <c r="BV37" s="41">
        <v>1.21</v>
      </c>
      <c r="BW37" s="31">
        <f>$AM$37*$B$45*BW39</f>
        <v>3085.5</v>
      </c>
      <c r="CG37" s="1"/>
      <c r="CH37" s="1"/>
      <c r="CI37" s="1"/>
      <c r="CJ37" s="1"/>
    </row>
    <row r="38" spans="1:88" ht="12.75">
      <c r="A38" s="64" t="s">
        <v>26</v>
      </c>
      <c r="B38" s="64"/>
      <c r="C38" s="64"/>
      <c r="D38" s="64"/>
      <c r="E38" s="64"/>
      <c r="F38" s="64"/>
      <c r="G38" s="15"/>
      <c r="H38" s="16">
        <f>H29+H24+H15+H10</f>
        <v>99.99999999999999</v>
      </c>
      <c r="I38" s="42"/>
      <c r="J38" s="21">
        <f>J29+J24+J15+J10+J36+J37</f>
        <v>98215.52400000002</v>
      </c>
      <c r="K38" s="21">
        <f aca="true" t="shared" si="79" ref="K38:AB38">K29+K24+K15+K10+K36+K37</f>
        <v>111262.536</v>
      </c>
      <c r="L38" s="21">
        <f t="shared" si="79"/>
        <v>130097.88</v>
      </c>
      <c r="M38" s="21">
        <f t="shared" si="79"/>
        <v>155503.25999999998</v>
      </c>
      <c r="N38" s="21">
        <f t="shared" si="79"/>
        <v>94493.124</v>
      </c>
      <c r="O38" s="21">
        <f t="shared" si="79"/>
        <v>132796.62</v>
      </c>
      <c r="P38" s="21">
        <f t="shared" si="79"/>
        <v>137244.888</v>
      </c>
      <c r="Q38" s="21">
        <f t="shared" si="79"/>
        <v>77407.308</v>
      </c>
      <c r="R38" s="21">
        <f t="shared" si="79"/>
        <v>0</v>
      </c>
      <c r="S38" s="21">
        <f t="shared" si="79"/>
        <v>0</v>
      </c>
      <c r="T38" s="21">
        <f t="shared" si="79"/>
        <v>0</v>
      </c>
      <c r="U38" s="21">
        <f t="shared" si="79"/>
        <v>0</v>
      </c>
      <c r="V38" s="21">
        <f t="shared" si="79"/>
        <v>0</v>
      </c>
      <c r="W38" s="21" t="e">
        <f t="shared" si="79"/>
        <v>#REF!</v>
      </c>
      <c r="X38" s="21" t="e">
        <f t="shared" si="79"/>
        <v>#REF!</v>
      </c>
      <c r="Y38" s="21" t="e">
        <f t="shared" si="79"/>
        <v>#REF!</v>
      </c>
      <c r="Z38" s="21" t="e">
        <f t="shared" si="79"/>
        <v>#REF!</v>
      </c>
      <c r="AA38" s="21" t="e">
        <f t="shared" si="79"/>
        <v>#REF!</v>
      </c>
      <c r="AB38" s="21">
        <f t="shared" si="79"/>
        <v>0</v>
      </c>
      <c r="AC38" s="32"/>
      <c r="AD38" s="33">
        <f>AD29+AD24+AD15+AD10</f>
        <v>99.99999999999999</v>
      </c>
      <c r="AE38" s="47"/>
      <c r="AF38" s="21">
        <f>AF29+AF24+AF15+AF10+AF36+AF37</f>
        <v>0</v>
      </c>
      <c r="AG38" s="21">
        <f>AG29+AG24+AG15+AG10+AG36+AG37</f>
        <v>0</v>
      </c>
      <c r="AH38" s="21">
        <f>AH29+AH24+AH15+AH10+AH36+AH37</f>
        <v>0</v>
      </c>
      <c r="AI38" s="21">
        <f>AI29+AI24+AI15+AI10+AI36+AI37</f>
        <v>0</v>
      </c>
      <c r="AJ38" s="21">
        <f>AJ29+AJ24+AJ15+AJ10+AJ36+AJ37</f>
        <v>0</v>
      </c>
      <c r="AK38" s="15"/>
      <c r="AL38" s="33">
        <f>AL29+AL24+AL15+AL10</f>
        <v>99.99999999999999</v>
      </c>
      <c r="AM38" s="12"/>
      <c r="AN38" s="21">
        <f aca="true" t="shared" si="80" ref="AN38:AS38">AN29+AN24+AN15+AN10+AN36+AN37</f>
        <v>48327.3</v>
      </c>
      <c r="AO38" s="21">
        <f t="shared" si="80"/>
        <v>132073.19999999998</v>
      </c>
      <c r="AP38" s="21" t="e">
        <f t="shared" si="80"/>
        <v>#REF!</v>
      </c>
      <c r="AQ38" s="21" t="e">
        <f t="shared" si="80"/>
        <v>#REF!</v>
      </c>
      <c r="AR38" s="21" t="e">
        <f t="shared" si="80"/>
        <v>#REF!</v>
      </c>
      <c r="AS38" s="21" t="e">
        <f t="shared" si="80"/>
        <v>#REF!</v>
      </c>
      <c r="AT38" s="32"/>
      <c r="AU38" s="33">
        <f>AU29+AU24+AU15+AU10</f>
        <v>99.99999999999999</v>
      </c>
      <c r="AV38" s="42"/>
      <c r="AW38" s="21">
        <f>AW29+AW24+AW15+AW10+AW36+AW37</f>
        <v>0</v>
      </c>
      <c r="AX38" s="15"/>
      <c r="AY38" s="33">
        <f>AY29+AY24+AY15+AY10</f>
        <v>99.99999999999999</v>
      </c>
      <c r="AZ38" s="47"/>
      <c r="BA38" s="21">
        <f aca="true" t="shared" si="81" ref="BA38:BL38">BA29+BA24+BA15+BA10+BA36+BA37</f>
        <v>95827.62</v>
      </c>
      <c r="BB38" s="21">
        <f t="shared" si="81"/>
        <v>130876.77599999998</v>
      </c>
      <c r="BC38" s="21">
        <f t="shared" si="81"/>
        <v>74794.5</v>
      </c>
      <c r="BD38" s="21">
        <f t="shared" si="81"/>
        <v>130496.00400000002</v>
      </c>
      <c r="BE38" s="21">
        <f t="shared" si="81"/>
        <v>73996.692</v>
      </c>
      <c r="BF38" s="21">
        <f t="shared" si="81"/>
        <v>105582.636</v>
      </c>
      <c r="BG38" s="21">
        <f t="shared" si="81"/>
        <v>132980.088</v>
      </c>
      <c r="BH38" s="21">
        <f t="shared" si="81"/>
        <v>128574.012</v>
      </c>
      <c r="BI38" s="21">
        <f t="shared" si="81"/>
        <v>73670.316</v>
      </c>
      <c r="BJ38" s="21">
        <f t="shared" si="81"/>
        <v>104784.828</v>
      </c>
      <c r="BK38" s="21">
        <f t="shared" si="81"/>
        <v>133233.936</v>
      </c>
      <c r="BL38" s="21">
        <f t="shared" si="81"/>
        <v>105201.86399999999</v>
      </c>
      <c r="BM38" s="15"/>
      <c r="BN38" s="16">
        <f>BN29+BN24+BN15+BN10</f>
        <v>99.99999999999999</v>
      </c>
      <c r="BO38" s="42"/>
      <c r="BP38" s="21">
        <f>BP29+BP24+BP15+BP10+BP36+BP37</f>
        <v>116463.62399999998</v>
      </c>
      <c r="BQ38" s="21">
        <f>BQ29+BQ24+BQ15+BQ10+BQ36+BQ37</f>
        <v>145159.632</v>
      </c>
      <c r="BR38" s="15"/>
      <c r="BS38" s="47"/>
      <c r="BT38" s="21">
        <f>BT29+BT24+BT15+BT10+BT36+BT37</f>
        <v>88609.248</v>
      </c>
      <c r="BU38" s="15"/>
      <c r="BV38" s="12"/>
      <c r="BW38" s="21">
        <f>BW29+BW24+BW15+BW10+BW36+BW37</f>
        <v>38581.5</v>
      </c>
      <c r="BX38" s="55">
        <v>2796254.9</v>
      </c>
      <c r="BY38" s="55">
        <v>11651</v>
      </c>
      <c r="CG38" s="1"/>
      <c r="CH38" s="1"/>
      <c r="CI38" s="1"/>
      <c r="CJ38" s="1"/>
    </row>
    <row r="39" spans="1:88" ht="12.75">
      <c r="A39" s="64" t="s">
        <v>27</v>
      </c>
      <c r="B39" s="64"/>
      <c r="C39" s="64"/>
      <c r="D39" s="64"/>
      <c r="E39" s="64"/>
      <c r="F39" s="64"/>
      <c r="G39" s="15"/>
      <c r="H39" s="15"/>
      <c r="I39" s="43"/>
      <c r="J39" s="21">
        <v>527.7</v>
      </c>
      <c r="K39" s="21">
        <v>597.8</v>
      </c>
      <c r="L39" s="21">
        <v>699</v>
      </c>
      <c r="M39" s="21">
        <v>835.5</v>
      </c>
      <c r="N39" s="21">
        <v>507.7</v>
      </c>
      <c r="O39" s="21">
        <v>713.5</v>
      </c>
      <c r="P39" s="21">
        <v>737.4</v>
      </c>
      <c r="Q39" s="21">
        <v>415.9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32"/>
      <c r="AD39" s="32"/>
      <c r="AE39" s="48"/>
      <c r="AF39" s="21"/>
      <c r="AG39" s="21"/>
      <c r="AH39" s="21"/>
      <c r="AI39" s="21"/>
      <c r="AJ39" s="21"/>
      <c r="AK39" s="15"/>
      <c r="AL39" s="32"/>
      <c r="AM39" s="43"/>
      <c r="AN39" s="21">
        <v>255.7</v>
      </c>
      <c r="AO39" s="21">
        <v>698.8</v>
      </c>
      <c r="AP39" s="21"/>
      <c r="AQ39" s="21"/>
      <c r="AR39" s="21"/>
      <c r="AS39" s="21"/>
      <c r="AT39" s="32"/>
      <c r="AU39" s="32"/>
      <c r="AV39" s="43"/>
      <c r="AW39" s="21"/>
      <c r="AX39" s="15"/>
      <c r="AY39" s="32"/>
      <c r="AZ39" s="48"/>
      <c r="BA39" s="21">
        <v>528.5</v>
      </c>
      <c r="BB39" s="21">
        <v>721.8</v>
      </c>
      <c r="BC39" s="21">
        <v>412.5</v>
      </c>
      <c r="BD39" s="21">
        <v>719.7</v>
      </c>
      <c r="BE39" s="21">
        <v>408.1</v>
      </c>
      <c r="BF39" s="21">
        <v>582.3</v>
      </c>
      <c r="BG39" s="21">
        <v>733.4</v>
      </c>
      <c r="BH39" s="21">
        <v>709.1</v>
      </c>
      <c r="BI39" s="21">
        <v>406.3</v>
      </c>
      <c r="BJ39" s="21">
        <v>577.9</v>
      </c>
      <c r="BK39" s="21">
        <v>734.8</v>
      </c>
      <c r="BL39" s="21">
        <v>580.2</v>
      </c>
      <c r="BM39" s="15"/>
      <c r="BN39" s="15"/>
      <c r="BO39" s="43"/>
      <c r="BP39" s="21">
        <v>651.8</v>
      </c>
      <c r="BQ39" s="21">
        <v>812.4</v>
      </c>
      <c r="BR39" s="15"/>
      <c r="BS39" s="48"/>
      <c r="BT39" s="21">
        <v>509.6</v>
      </c>
      <c r="BU39" s="15"/>
      <c r="BV39" s="43"/>
      <c r="BW39" s="21">
        <v>212.5</v>
      </c>
      <c r="CG39" s="1"/>
      <c r="CH39" s="1"/>
      <c r="CI39" s="1"/>
      <c r="CJ39" s="1"/>
    </row>
    <row r="40" spans="1:75" s="17" customFormat="1" ht="25.5" customHeight="1">
      <c r="A40" s="63" t="s">
        <v>51</v>
      </c>
      <c r="B40" s="63"/>
      <c r="C40" s="63"/>
      <c r="D40" s="63"/>
      <c r="E40" s="63"/>
      <c r="F40" s="63"/>
      <c r="G40" s="4"/>
      <c r="H40" s="4">
        <f>7.28*1.416*1.2*1.15</f>
        <v>14.225702399999998</v>
      </c>
      <c r="I40" s="44">
        <f>I15+I24+I29+I36+I37</f>
        <v>15.51</v>
      </c>
      <c r="J40" s="34">
        <f aca="true" t="shared" si="82" ref="J40:AB40">J38/12/J39</f>
        <v>15.510000000000002</v>
      </c>
      <c r="K40" s="34">
        <f t="shared" si="82"/>
        <v>15.51</v>
      </c>
      <c r="L40" s="34">
        <f t="shared" si="82"/>
        <v>15.51</v>
      </c>
      <c r="M40" s="34">
        <f t="shared" si="82"/>
        <v>15.509999999999998</v>
      </c>
      <c r="N40" s="34">
        <f t="shared" si="82"/>
        <v>15.51</v>
      </c>
      <c r="O40" s="34">
        <f t="shared" si="82"/>
        <v>15.51</v>
      </c>
      <c r="P40" s="34">
        <f t="shared" si="82"/>
        <v>15.510000000000002</v>
      </c>
      <c r="Q40" s="34">
        <f t="shared" si="82"/>
        <v>15.510000000000002</v>
      </c>
      <c r="R40" s="34" t="e">
        <f t="shared" si="82"/>
        <v>#DIV/0!</v>
      </c>
      <c r="S40" s="34" t="e">
        <f t="shared" si="82"/>
        <v>#DIV/0!</v>
      </c>
      <c r="T40" s="34" t="e">
        <f t="shared" si="82"/>
        <v>#DIV/0!</v>
      </c>
      <c r="U40" s="34" t="e">
        <f t="shared" si="82"/>
        <v>#DIV/0!</v>
      </c>
      <c r="V40" s="34" t="e">
        <f t="shared" si="82"/>
        <v>#DIV/0!</v>
      </c>
      <c r="W40" s="34" t="e">
        <f t="shared" si="82"/>
        <v>#REF!</v>
      </c>
      <c r="X40" s="34" t="e">
        <f t="shared" si="82"/>
        <v>#REF!</v>
      </c>
      <c r="Y40" s="34" t="e">
        <f t="shared" si="82"/>
        <v>#REF!</v>
      </c>
      <c r="Z40" s="34" t="e">
        <f t="shared" si="82"/>
        <v>#REF!</v>
      </c>
      <c r="AA40" s="34" t="e">
        <f t="shared" si="82"/>
        <v>#REF!</v>
      </c>
      <c r="AB40" s="34" t="e">
        <f t="shared" si="82"/>
        <v>#DIV/0!</v>
      </c>
      <c r="AC40" s="34"/>
      <c r="AD40" s="34">
        <f>7.28*1.416*1.2*1.15</f>
        <v>14.225702399999998</v>
      </c>
      <c r="AE40" s="44">
        <f>AE15+AE24+AE29+AE36+AE37</f>
        <v>15.110000000000001</v>
      </c>
      <c r="AF40" s="34" t="e">
        <f>AF38/12/AF39</f>
        <v>#DIV/0!</v>
      </c>
      <c r="AG40" s="34" t="e">
        <f>AG38/12/AG39</f>
        <v>#DIV/0!</v>
      </c>
      <c r="AH40" s="34" t="e">
        <f>AH38/12/AH39</f>
        <v>#DIV/0!</v>
      </c>
      <c r="AI40" s="34" t="e">
        <f>AI38/12/AI39</f>
        <v>#DIV/0!</v>
      </c>
      <c r="AJ40" s="34" t="e">
        <f>AJ38/12/AJ39</f>
        <v>#DIV/0!</v>
      </c>
      <c r="AK40" s="4"/>
      <c r="AL40" s="34">
        <f>7.28*1.416*1.2*1.15</f>
        <v>14.225702399999998</v>
      </c>
      <c r="AM40" s="44">
        <f>AM15+AM24+AM29+AM36+AM37</f>
        <v>15.75</v>
      </c>
      <c r="AN40" s="34">
        <f aca="true" t="shared" si="83" ref="AN40:AS40">AN38/12/AN39</f>
        <v>15.750000000000002</v>
      </c>
      <c r="AO40" s="34">
        <f t="shared" si="83"/>
        <v>15.749999999999998</v>
      </c>
      <c r="AP40" s="34" t="e">
        <f t="shared" si="83"/>
        <v>#REF!</v>
      </c>
      <c r="AQ40" s="34" t="e">
        <f t="shared" si="83"/>
        <v>#REF!</v>
      </c>
      <c r="AR40" s="34" t="e">
        <f t="shared" si="83"/>
        <v>#REF!</v>
      </c>
      <c r="AS40" s="34" t="e">
        <f t="shared" si="83"/>
        <v>#REF!</v>
      </c>
      <c r="AT40" s="34"/>
      <c r="AU40" s="34">
        <f>7.28*1.416*1.2*1.15</f>
        <v>14.225702399999998</v>
      </c>
      <c r="AV40" s="44">
        <f>AV15+AV24+AV29+AV36+AV37</f>
        <v>14.89</v>
      </c>
      <c r="AW40" s="34" t="e">
        <f>AW38/12/AW39</f>
        <v>#DIV/0!</v>
      </c>
      <c r="AX40" s="4"/>
      <c r="AY40" s="34">
        <f>7.28*1.416*1.2*1.15</f>
        <v>14.225702399999998</v>
      </c>
      <c r="AZ40" s="44">
        <f>AZ15+AZ24+AZ29+AZ36+AZ37</f>
        <v>15.110000000000001</v>
      </c>
      <c r="BA40" s="34">
        <f aca="true" t="shared" si="84" ref="BA40:BL40">BA38/12/BA39</f>
        <v>15.11</v>
      </c>
      <c r="BB40" s="34">
        <f t="shared" si="84"/>
        <v>15.11</v>
      </c>
      <c r="BC40" s="34">
        <f t="shared" si="84"/>
        <v>15.11</v>
      </c>
      <c r="BD40" s="34">
        <f t="shared" si="84"/>
        <v>15.110000000000001</v>
      </c>
      <c r="BE40" s="34">
        <f t="shared" si="84"/>
        <v>15.109999999999998</v>
      </c>
      <c r="BF40" s="34">
        <f t="shared" si="84"/>
        <v>15.110000000000001</v>
      </c>
      <c r="BG40" s="34">
        <f t="shared" si="84"/>
        <v>15.11</v>
      </c>
      <c r="BH40" s="34">
        <f t="shared" si="84"/>
        <v>15.11</v>
      </c>
      <c r="BI40" s="34">
        <f t="shared" si="84"/>
        <v>15.11</v>
      </c>
      <c r="BJ40" s="34">
        <f t="shared" si="84"/>
        <v>15.11</v>
      </c>
      <c r="BK40" s="34">
        <f t="shared" si="84"/>
        <v>15.11</v>
      </c>
      <c r="BL40" s="34">
        <f t="shared" si="84"/>
        <v>15.109999999999996</v>
      </c>
      <c r="BM40" s="4"/>
      <c r="BN40" s="4">
        <f>7.28*1.416*1.2*1.15</f>
        <v>14.225702399999998</v>
      </c>
      <c r="BO40" s="44">
        <f>BO15+BO24+BO29+BO36+BO37</f>
        <v>14.89</v>
      </c>
      <c r="BP40" s="34">
        <f>BP38/12/BP39</f>
        <v>14.889999999999997</v>
      </c>
      <c r="BQ40" s="34">
        <f>BQ38/12/BQ39</f>
        <v>14.89</v>
      </c>
      <c r="BR40" s="4"/>
      <c r="BS40" s="44">
        <f>BS15+BS24+BS29+BS36+BS37</f>
        <v>14.490000000000002</v>
      </c>
      <c r="BT40" s="34">
        <f>BT38/12/BT39</f>
        <v>14.49</v>
      </c>
      <c r="BU40" s="4"/>
      <c r="BV40" s="44">
        <f>BV15+BV24+BV29+BV36+BV37</f>
        <v>15.129999999999999</v>
      </c>
      <c r="BW40" s="34">
        <f>BW38/12/BW39</f>
        <v>15.13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6">
    <mergeCell ref="BR8:BT8"/>
    <mergeCell ref="BU8:BW8"/>
    <mergeCell ref="AK8:AO8"/>
    <mergeCell ref="A12:F12"/>
    <mergeCell ref="G7:BQ7"/>
    <mergeCell ref="A7:F9"/>
    <mergeCell ref="A10:F10"/>
    <mergeCell ref="AX8:BL8"/>
    <mergeCell ref="AP8:AS8"/>
    <mergeCell ref="AT8:AW8"/>
    <mergeCell ref="BM8:BQ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AC8:AJ8"/>
    <mergeCell ref="G8:AB8"/>
    <mergeCell ref="A18:F18"/>
    <mergeCell ref="A19:F19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2014-11-24T11:59:19Z</cp:lastPrinted>
  <dcterms:created xsi:type="dcterms:W3CDTF">2014-11-07T12:34:46Z</dcterms:created>
  <dcterms:modified xsi:type="dcterms:W3CDTF">2014-11-24T11:59:58Z</dcterms:modified>
  <cp:category/>
  <cp:version/>
  <cp:contentType/>
  <cp:contentStatus/>
</cp:coreProperties>
</file>